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20340" windowHeight="8100"/>
  </bookViews>
  <sheets>
    <sheet name="モデル林" sheetId="1" r:id="rId1"/>
  </sheets>
  <definedNames>
    <definedName name="_xlnm.Print_Area" localSheetId="0">モデル林!$A$1:$P$31</definedName>
  </definedNames>
  <calcPr calcId="125725"/>
</workbook>
</file>

<file path=xl/calcChain.xml><?xml version="1.0" encoding="utf-8"?>
<calcChain xmlns="http://schemas.openxmlformats.org/spreadsheetml/2006/main">
  <c r="O23" i="1"/>
  <c r="O22"/>
  <c r="O21"/>
  <c r="O20"/>
  <c r="O19"/>
  <c r="O18"/>
  <c r="N25"/>
  <c r="N24"/>
  <c r="N23"/>
  <c r="N22"/>
  <c r="N21"/>
  <c r="N20"/>
  <c r="N19"/>
  <c r="N18"/>
  <c r="M27"/>
  <c r="L27"/>
  <c r="K27"/>
  <c r="J27"/>
  <c r="M26"/>
  <c r="L26"/>
  <c r="K26"/>
  <c r="J26"/>
  <c r="N26" s="1"/>
  <c r="H27"/>
  <c r="G27"/>
  <c r="F27"/>
  <c r="E27"/>
  <c r="D27"/>
  <c r="H26"/>
  <c r="G26"/>
  <c r="F26"/>
  <c r="E26"/>
  <c r="D26"/>
  <c r="I27"/>
  <c r="I26"/>
  <c r="O26" s="1"/>
  <c r="I25"/>
  <c r="O25" s="1"/>
  <c r="I24"/>
  <c r="O24" s="1"/>
  <c r="I23"/>
  <c r="I22"/>
  <c r="I21"/>
  <c r="I20"/>
  <c r="I19"/>
  <c r="I18"/>
  <c r="F12"/>
  <c r="E12"/>
  <c r="G9"/>
  <c r="G12" s="1"/>
  <c r="D11"/>
  <c r="D7"/>
  <c r="D12" s="1"/>
  <c r="L12"/>
  <c r="C12"/>
  <c r="N27" l="1"/>
  <c r="O27" s="1"/>
</calcChain>
</file>

<file path=xl/sharedStrings.xml><?xml version="1.0" encoding="utf-8"?>
<sst xmlns="http://schemas.openxmlformats.org/spreadsheetml/2006/main" count="76" uniqueCount="50">
  <si>
    <t>雲南市林業振興モデル団地データ集</t>
    <rPh sb="0" eb="3">
      <t>ウンナンシ</t>
    </rPh>
    <rPh sb="3" eb="5">
      <t>リンギョウ</t>
    </rPh>
    <rPh sb="5" eb="7">
      <t>シンコウ</t>
    </rPh>
    <rPh sb="10" eb="12">
      <t>ダンチ</t>
    </rPh>
    <rPh sb="15" eb="16">
      <t>シュウ</t>
    </rPh>
    <phoneticPr fontId="1"/>
  </si>
  <si>
    <t>①信託実績</t>
    <rPh sb="1" eb="3">
      <t>シンタク</t>
    </rPh>
    <rPh sb="3" eb="5">
      <t>ジッセキ</t>
    </rPh>
    <phoneticPr fontId="1"/>
  </si>
  <si>
    <t>信託年度</t>
    <rPh sb="0" eb="2">
      <t>シンタク</t>
    </rPh>
    <rPh sb="2" eb="4">
      <t>ネンド</t>
    </rPh>
    <phoneticPr fontId="1"/>
  </si>
  <si>
    <t>新庄団地</t>
    <rPh sb="0" eb="2">
      <t>シンジョウ</t>
    </rPh>
    <rPh sb="2" eb="4">
      <t>ダンチ</t>
    </rPh>
    <phoneticPr fontId="1"/>
  </si>
  <si>
    <t>井原谷団地</t>
    <rPh sb="0" eb="2">
      <t>イバラ</t>
    </rPh>
    <rPh sb="2" eb="3">
      <t>ダニ</t>
    </rPh>
    <rPh sb="3" eb="5">
      <t>ダンチ</t>
    </rPh>
    <phoneticPr fontId="1"/>
  </si>
  <si>
    <t>信託面積（ha）</t>
    <rPh sb="0" eb="2">
      <t>シンタク</t>
    </rPh>
    <rPh sb="2" eb="4">
      <t>メンセキ</t>
    </rPh>
    <phoneticPr fontId="1"/>
  </si>
  <si>
    <t>中野団地</t>
    <rPh sb="0" eb="1">
      <t>ナカ</t>
    </rPh>
    <rPh sb="1" eb="2">
      <t>ノ</t>
    </rPh>
    <rPh sb="2" eb="4">
      <t>ダンチ</t>
    </rPh>
    <phoneticPr fontId="1"/>
  </si>
  <si>
    <t>深野団地</t>
    <rPh sb="0" eb="2">
      <t>フカノ</t>
    </rPh>
    <rPh sb="2" eb="4">
      <t>ダンチ</t>
    </rPh>
    <phoneticPr fontId="1"/>
  </si>
  <si>
    <t>モデル団地名</t>
    <rPh sb="3" eb="5">
      <t>ダンチ</t>
    </rPh>
    <rPh sb="5" eb="6">
      <t>メイ</t>
    </rPh>
    <phoneticPr fontId="1"/>
  </si>
  <si>
    <t>モデル団地面積（ha)</t>
    <rPh sb="3" eb="5">
      <t>ダンチ</t>
    </rPh>
    <rPh sb="5" eb="7">
      <t>メンセキ</t>
    </rPh>
    <phoneticPr fontId="1"/>
  </si>
  <si>
    <t>合計</t>
    <rPh sb="0" eb="2">
      <t>ゴウケイ</t>
    </rPh>
    <phoneticPr fontId="1"/>
  </si>
  <si>
    <t>合　　　計</t>
    <rPh sb="0" eb="1">
      <t>ゴウ</t>
    </rPh>
    <rPh sb="4" eb="5">
      <t>ケイ</t>
    </rPh>
    <phoneticPr fontId="1"/>
  </si>
  <si>
    <t>H23.3.25 深野地域森林整備推進協定締結(民国連携）</t>
    <rPh sb="9" eb="11">
      <t>フカノ</t>
    </rPh>
    <rPh sb="11" eb="13">
      <t>チイキ</t>
    </rPh>
    <rPh sb="13" eb="15">
      <t>シンリン</t>
    </rPh>
    <rPh sb="15" eb="17">
      <t>セイビ</t>
    </rPh>
    <rPh sb="17" eb="19">
      <t>スイシン</t>
    </rPh>
    <rPh sb="19" eb="21">
      <t>キョウテイ</t>
    </rPh>
    <rPh sb="21" eb="23">
      <t>テイケツ</t>
    </rPh>
    <rPh sb="24" eb="25">
      <t>ミン</t>
    </rPh>
    <rPh sb="25" eb="26">
      <t>クニ</t>
    </rPh>
    <rPh sb="26" eb="28">
      <t>レンケイ</t>
    </rPh>
    <phoneticPr fontId="1"/>
  </si>
  <si>
    <t>H20.7.29 井原谷・南谷地域森林整備推進協定締結(民国連携）</t>
    <rPh sb="9" eb="11">
      <t>イバラ</t>
    </rPh>
    <rPh sb="11" eb="12">
      <t>タニ</t>
    </rPh>
    <rPh sb="13" eb="15">
      <t>ミナミタニ</t>
    </rPh>
    <phoneticPr fontId="1"/>
  </si>
  <si>
    <t>信託先</t>
    <rPh sb="0" eb="2">
      <t>シンタク</t>
    </rPh>
    <rPh sb="2" eb="3">
      <t>サキ</t>
    </rPh>
    <phoneticPr fontId="1"/>
  </si>
  <si>
    <t>大原森林組合</t>
    <rPh sb="0" eb="2">
      <t>オオハラ</t>
    </rPh>
    <rPh sb="2" eb="4">
      <t>シンリン</t>
    </rPh>
    <rPh sb="4" eb="6">
      <t>クミアイ</t>
    </rPh>
    <phoneticPr fontId="1"/>
  </si>
  <si>
    <t>飯石森林組合</t>
    <rPh sb="0" eb="2">
      <t>イイシ</t>
    </rPh>
    <rPh sb="2" eb="4">
      <t>シンリン</t>
    </rPh>
    <rPh sb="4" eb="6">
      <t>クミアイ</t>
    </rPh>
    <phoneticPr fontId="1"/>
  </si>
  <si>
    <t>備　　　　　考</t>
    <rPh sb="0" eb="1">
      <t>ソナエ</t>
    </rPh>
    <rPh sb="6" eb="7">
      <t>コウ</t>
    </rPh>
    <phoneticPr fontId="1"/>
  </si>
  <si>
    <t>信託期間</t>
    <rPh sb="0" eb="2">
      <t>シンタク</t>
    </rPh>
    <rPh sb="2" eb="4">
      <t>キカン</t>
    </rPh>
    <phoneticPr fontId="1"/>
  </si>
  <si>
    <t>始期</t>
    <rPh sb="0" eb="2">
      <t>シキ</t>
    </rPh>
    <phoneticPr fontId="1"/>
  </si>
  <si>
    <t>終期</t>
    <rPh sb="0" eb="2">
      <t>シュウキ</t>
    </rPh>
    <phoneticPr fontId="1"/>
  </si>
  <si>
    <t>公社</t>
    <rPh sb="0" eb="2">
      <t>コウシャ</t>
    </rPh>
    <phoneticPr fontId="1"/>
  </si>
  <si>
    <t>市</t>
    <rPh sb="0" eb="1">
      <t>シ</t>
    </rPh>
    <phoneticPr fontId="1"/>
  </si>
  <si>
    <t>個人・会社等</t>
    <rPh sb="0" eb="2">
      <t>コジン</t>
    </rPh>
    <rPh sb="3" eb="5">
      <t>カイシャ</t>
    </rPh>
    <rPh sb="5" eb="6">
      <t>トウ</t>
    </rPh>
    <phoneticPr fontId="1"/>
  </si>
  <si>
    <t>国</t>
    <rPh sb="0" eb="1">
      <t>クニ</t>
    </rPh>
    <phoneticPr fontId="1"/>
  </si>
  <si>
    <t>②モデル団地別施業実績</t>
    <rPh sb="4" eb="6">
      <t>ダンチ</t>
    </rPh>
    <rPh sb="6" eb="7">
      <t>ベツ</t>
    </rPh>
    <rPh sb="7" eb="9">
      <t>セギョウ</t>
    </rPh>
    <rPh sb="9" eb="11">
      <t>ジッセキ</t>
    </rPh>
    <phoneticPr fontId="1"/>
  </si>
  <si>
    <t>路網</t>
    <rPh sb="0" eb="1">
      <t>ロ</t>
    </rPh>
    <rPh sb="1" eb="2">
      <t>モウ</t>
    </rPh>
    <phoneticPr fontId="1"/>
  </si>
  <si>
    <t>施業</t>
    <rPh sb="0" eb="2">
      <t>セギョウ</t>
    </rPh>
    <phoneticPr fontId="1"/>
  </si>
  <si>
    <t>種別</t>
    <rPh sb="0" eb="2">
      <t>シュベツ</t>
    </rPh>
    <phoneticPr fontId="1"/>
  </si>
  <si>
    <t>信託森林施業実績（単位：ha,ｍ）</t>
    <rPh sb="0" eb="2">
      <t>シンタク</t>
    </rPh>
    <rPh sb="2" eb="4">
      <t>シンリン</t>
    </rPh>
    <rPh sb="4" eb="6">
      <t>セギョウ</t>
    </rPh>
    <rPh sb="6" eb="8">
      <t>ジッセキ</t>
    </rPh>
    <rPh sb="9" eb="11">
      <t>タンイ</t>
    </rPh>
    <phoneticPr fontId="1"/>
  </si>
  <si>
    <t>No.</t>
    <phoneticPr fontId="1"/>
  </si>
  <si>
    <t>H19</t>
    <phoneticPr fontId="1"/>
  </si>
  <si>
    <t>3-1</t>
    <phoneticPr fontId="1"/>
  </si>
  <si>
    <t>H20</t>
    <phoneticPr fontId="1"/>
  </si>
  <si>
    <t>3-2</t>
    <phoneticPr fontId="1"/>
  </si>
  <si>
    <t>H22</t>
    <phoneticPr fontId="1"/>
  </si>
  <si>
    <t>H21</t>
    <phoneticPr fontId="1"/>
  </si>
  <si>
    <t>H2１</t>
    <phoneticPr fontId="1"/>
  </si>
  <si>
    <t>H23</t>
    <phoneticPr fontId="1"/>
  </si>
  <si>
    <t>モデル団地内　その他の施業実績（単位：ha,ｍ）</t>
    <rPh sb="3" eb="5">
      <t>ダンチ</t>
    </rPh>
    <rPh sb="5" eb="6">
      <t>ナイ</t>
    </rPh>
    <rPh sb="9" eb="10">
      <t>タ</t>
    </rPh>
    <rPh sb="11" eb="13">
      <t>セギョウ</t>
    </rPh>
    <rPh sb="13" eb="15">
      <t>ジッセキ</t>
    </rPh>
    <phoneticPr fontId="1"/>
  </si>
  <si>
    <t>個人（民有林）</t>
    <rPh sb="0" eb="2">
      <t>コジン</t>
    </rPh>
    <rPh sb="3" eb="6">
      <t>ミンユウリン</t>
    </rPh>
    <phoneticPr fontId="1"/>
  </si>
  <si>
    <t>公社</t>
    <phoneticPr fontId="1"/>
  </si>
  <si>
    <t>総研　</t>
    <phoneticPr fontId="1"/>
  </si>
  <si>
    <t>備考</t>
    <phoneticPr fontId="1"/>
  </si>
  <si>
    <t>総計</t>
    <rPh sb="0" eb="2">
      <t>ソウケイ</t>
    </rPh>
    <phoneticPr fontId="1"/>
  </si>
  <si>
    <t>信託林：利用材積437㎥</t>
    <rPh sb="0" eb="2">
      <t>シンタク</t>
    </rPh>
    <rPh sb="2" eb="3">
      <t>リン</t>
    </rPh>
    <rPh sb="4" eb="6">
      <t>リヨウ</t>
    </rPh>
    <rPh sb="6" eb="7">
      <t>ザイ</t>
    </rPh>
    <rPh sb="7" eb="8">
      <t>セキ</t>
    </rPh>
    <phoneticPr fontId="1"/>
  </si>
  <si>
    <t>今後　受光伐＋樹下植栽　5ha予定</t>
    <rPh sb="0" eb="2">
      <t>コンゴ</t>
    </rPh>
    <rPh sb="3" eb="5">
      <t>ジュコウ</t>
    </rPh>
    <rPh sb="5" eb="6">
      <t>バツ</t>
    </rPh>
    <rPh sb="7" eb="9">
      <t>ジュカ</t>
    </rPh>
    <rPh sb="9" eb="11">
      <t>ショクサイ</t>
    </rPh>
    <rPh sb="15" eb="17">
      <t>ヨテイ</t>
    </rPh>
    <phoneticPr fontId="1"/>
  </si>
  <si>
    <t>（施業H19間伐、H20・２１受光伐＋植栽）</t>
    <rPh sb="1" eb="3">
      <t>セギョウ</t>
    </rPh>
    <rPh sb="6" eb="8">
      <t>カンバツ</t>
    </rPh>
    <rPh sb="15" eb="17">
      <t>ジュコウ</t>
    </rPh>
    <rPh sb="17" eb="18">
      <t>バツ</t>
    </rPh>
    <rPh sb="19" eb="21">
      <t>ショクサイ</t>
    </rPh>
    <phoneticPr fontId="1"/>
  </si>
  <si>
    <t>延長市有林、民有林別は概数</t>
    <rPh sb="0" eb="2">
      <t>エンチョウ</t>
    </rPh>
    <rPh sb="2" eb="3">
      <t>シ</t>
    </rPh>
    <rPh sb="3" eb="4">
      <t>ユウ</t>
    </rPh>
    <rPh sb="4" eb="5">
      <t>リン</t>
    </rPh>
    <rPh sb="6" eb="9">
      <t>ミンユウリン</t>
    </rPh>
    <rPh sb="9" eb="10">
      <t>ベツ</t>
    </rPh>
    <rPh sb="11" eb="13">
      <t>ガイスウ</t>
    </rPh>
    <phoneticPr fontId="1"/>
  </si>
  <si>
    <t>整理伐</t>
    <rPh sb="0" eb="2">
      <t>セイリ</t>
    </rPh>
    <rPh sb="2" eb="3">
      <t>バツ</t>
    </rPh>
    <phoneticPr fontId="1"/>
  </si>
</sst>
</file>

<file path=xl/styles.xml><?xml version="1.0" encoding="utf-8"?>
<styleSheet xmlns="http://schemas.openxmlformats.org/spreadsheetml/2006/main">
  <numFmts count="5">
    <numFmt numFmtId="176" formatCode="#,##0_ "/>
    <numFmt numFmtId="177" formatCode="[$-411]ge\.m\.d;@"/>
    <numFmt numFmtId="178" formatCode="0.00_);[Red]\(0.00\)"/>
    <numFmt numFmtId="179" formatCode="#,##0_);[Red]\(#,##0\)"/>
    <numFmt numFmtId="180" formatCode="0.0_);[Red]\(0.0\)"/>
  </numFmts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26"/>
      <color theme="1"/>
      <name val="HGP創英角ｺﾞｼｯｸUB"/>
      <family val="3"/>
      <charset val="128"/>
    </font>
    <font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176" fontId="4" fillId="0" borderId="1" xfId="0" applyNumberFormat="1" applyFont="1" applyBorder="1" applyAlignment="1">
      <alignment vertical="center" shrinkToFit="1"/>
    </xf>
    <xf numFmtId="177" fontId="4" fillId="0" borderId="16" xfId="0" applyNumberFormat="1" applyFont="1" applyBorder="1" applyAlignment="1">
      <alignment vertical="center" shrinkToFit="1"/>
    </xf>
    <xf numFmtId="177" fontId="4" fillId="0" borderId="17" xfId="0" applyNumberFormat="1" applyFont="1" applyBorder="1" applyAlignment="1">
      <alignment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176" fontId="4" fillId="0" borderId="2" xfId="0" applyNumberFormat="1" applyFont="1" applyBorder="1" applyAlignment="1">
      <alignment vertical="center" shrinkToFit="1"/>
    </xf>
    <xf numFmtId="177" fontId="4" fillId="0" borderId="21" xfId="0" applyNumberFormat="1" applyFont="1" applyBorder="1" applyAlignment="1">
      <alignment vertical="center" shrinkToFit="1"/>
    </xf>
    <xf numFmtId="177" fontId="4" fillId="0" borderId="18" xfId="0" applyNumberFormat="1" applyFont="1" applyBorder="1" applyAlignment="1">
      <alignment vertical="center" shrinkToFit="1"/>
    </xf>
    <xf numFmtId="176" fontId="4" fillId="0" borderId="20" xfId="0" applyNumberFormat="1" applyFont="1" applyBorder="1" applyAlignment="1">
      <alignment vertical="center" shrinkToFit="1"/>
    </xf>
    <xf numFmtId="0" fontId="4" fillId="0" borderId="22" xfId="0" applyFont="1" applyBorder="1" applyAlignment="1">
      <alignment vertical="center" shrinkToFit="1"/>
    </xf>
    <xf numFmtId="0" fontId="4" fillId="0" borderId="23" xfId="0" applyFont="1" applyBorder="1" applyAlignment="1">
      <alignment vertical="center" shrinkToFit="1"/>
    </xf>
    <xf numFmtId="0" fontId="4" fillId="0" borderId="24" xfId="0" applyFont="1" applyBorder="1" applyAlignment="1">
      <alignment vertical="center" shrinkToFit="1"/>
    </xf>
    <xf numFmtId="0" fontId="4" fillId="0" borderId="25" xfId="0" applyFont="1" applyBorder="1" applyAlignment="1">
      <alignment horizontal="center" vertical="center" shrinkToFit="1"/>
    </xf>
    <xf numFmtId="178" fontId="4" fillId="0" borderId="26" xfId="0" applyNumberFormat="1" applyFont="1" applyBorder="1" applyAlignment="1">
      <alignment vertical="center" shrinkToFit="1"/>
    </xf>
    <xf numFmtId="179" fontId="4" fillId="0" borderId="13" xfId="0" applyNumberFormat="1" applyFont="1" applyBorder="1" applyAlignment="1">
      <alignment vertical="center" shrinkToFit="1"/>
    </xf>
    <xf numFmtId="179" fontId="4" fillId="0" borderId="29" xfId="0" applyNumberFormat="1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179" fontId="4" fillId="0" borderId="39" xfId="0" applyNumberFormat="1" applyFont="1" applyBorder="1" applyAlignment="1">
      <alignment vertical="center" shrinkToFit="1"/>
    </xf>
    <xf numFmtId="0" fontId="4" fillId="0" borderId="42" xfId="0" applyFont="1" applyFill="1" applyBorder="1" applyAlignment="1">
      <alignment horizontal="center" vertical="center" shrinkToFit="1"/>
    </xf>
    <xf numFmtId="179" fontId="4" fillId="0" borderId="36" xfId="0" applyNumberFormat="1" applyFont="1" applyBorder="1" applyAlignment="1">
      <alignment vertical="center" shrinkToFit="1"/>
    </xf>
    <xf numFmtId="176" fontId="4" fillId="0" borderId="26" xfId="0" applyNumberFormat="1" applyFont="1" applyBorder="1" applyAlignment="1">
      <alignment horizontal="center" vertical="center" shrinkToFit="1"/>
    </xf>
    <xf numFmtId="176" fontId="4" fillId="0" borderId="13" xfId="0" applyNumberFormat="1" applyFont="1" applyBorder="1" applyAlignment="1">
      <alignment horizontal="center" vertical="center" shrinkToFit="1"/>
    </xf>
    <xf numFmtId="176" fontId="4" fillId="0" borderId="45" xfId="0" applyNumberFormat="1" applyFont="1" applyBorder="1" applyAlignment="1">
      <alignment horizontal="center" vertical="center" shrinkToFit="1"/>
    </xf>
    <xf numFmtId="179" fontId="4" fillId="0" borderId="45" xfId="0" applyNumberFormat="1" applyFont="1" applyBorder="1" applyAlignment="1">
      <alignment vertical="center" shrinkToFit="1"/>
    </xf>
    <xf numFmtId="179" fontId="4" fillId="0" borderId="47" xfId="0" applyNumberFormat="1" applyFont="1" applyBorder="1" applyAlignment="1">
      <alignment vertical="center" shrinkToFit="1"/>
    </xf>
    <xf numFmtId="176" fontId="4" fillId="0" borderId="50" xfId="0" applyNumberFormat="1" applyFont="1" applyBorder="1" applyAlignment="1">
      <alignment horizontal="center" vertical="center" shrinkToFit="1"/>
    </xf>
    <xf numFmtId="178" fontId="4" fillId="0" borderId="50" xfId="0" applyNumberFormat="1" applyFont="1" applyBorder="1" applyAlignment="1">
      <alignment vertical="center" shrinkToFit="1"/>
    </xf>
    <xf numFmtId="180" fontId="4" fillId="0" borderId="26" xfId="0" applyNumberFormat="1" applyFont="1" applyBorder="1" applyAlignment="1">
      <alignment vertical="center" shrinkToFit="1"/>
    </xf>
    <xf numFmtId="180" fontId="4" fillId="0" borderId="50" xfId="0" applyNumberFormat="1" applyFont="1" applyBorder="1" applyAlignment="1">
      <alignment vertical="center" shrinkToFit="1"/>
    </xf>
    <xf numFmtId="180" fontId="4" fillId="0" borderId="38" xfId="0" applyNumberFormat="1" applyFont="1" applyBorder="1" applyAlignment="1">
      <alignment vertical="center" shrinkToFit="1"/>
    </xf>
    <xf numFmtId="180" fontId="4" fillId="0" borderId="35" xfId="0" applyNumberFormat="1" applyFont="1" applyBorder="1" applyAlignment="1">
      <alignment vertical="center" shrinkToFit="1"/>
    </xf>
    <xf numFmtId="180" fontId="4" fillId="0" borderId="52" xfId="0" applyNumberFormat="1" applyFont="1" applyBorder="1" applyAlignment="1">
      <alignment vertical="center" shrinkToFit="1"/>
    </xf>
    <xf numFmtId="180" fontId="4" fillId="2" borderId="28" xfId="0" applyNumberFormat="1" applyFont="1" applyFill="1" applyBorder="1" applyAlignment="1">
      <alignment horizontal="center" vertical="center" shrinkToFit="1"/>
    </xf>
    <xf numFmtId="179" fontId="4" fillId="2" borderId="29" xfId="0" applyNumberFormat="1" applyFont="1" applyFill="1" applyBorder="1" applyAlignment="1">
      <alignment horizontal="center" vertical="center" shrinkToFit="1"/>
    </xf>
    <xf numFmtId="179" fontId="4" fillId="0" borderId="13" xfId="0" applyNumberFormat="1" applyFont="1" applyFill="1" applyBorder="1" applyAlignment="1">
      <alignment vertical="center" shrinkToFit="1"/>
    </xf>
    <xf numFmtId="180" fontId="4" fillId="0" borderId="26" xfId="0" applyNumberFormat="1" applyFont="1" applyFill="1" applyBorder="1" applyAlignment="1">
      <alignment vertical="center" shrinkToFit="1"/>
    </xf>
    <xf numFmtId="180" fontId="4" fillId="0" borderId="55" xfId="0" applyNumberFormat="1" applyFont="1" applyBorder="1" applyAlignment="1">
      <alignment vertical="center" shrinkToFit="1"/>
    </xf>
    <xf numFmtId="179" fontId="4" fillId="0" borderId="56" xfId="0" applyNumberFormat="1" applyFont="1" applyBorder="1" applyAlignment="1">
      <alignment vertical="center" shrinkToFit="1"/>
    </xf>
    <xf numFmtId="179" fontId="4" fillId="0" borderId="57" xfId="0" applyNumberFormat="1" applyFont="1" applyBorder="1" applyAlignment="1">
      <alignment vertical="center" shrinkToFit="1"/>
    </xf>
    <xf numFmtId="180" fontId="4" fillId="2" borderId="51" xfId="0" applyNumberFormat="1" applyFont="1" applyFill="1" applyBorder="1" applyAlignment="1">
      <alignment horizontal="center" vertical="center" shrinkToFit="1"/>
    </xf>
    <xf numFmtId="179" fontId="4" fillId="2" borderId="46" xfId="0" applyNumberFormat="1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177" fontId="4" fillId="0" borderId="18" xfId="0" applyNumberFormat="1" applyFont="1" applyBorder="1" applyAlignment="1">
      <alignment vertical="center" shrinkToFit="1"/>
    </xf>
    <xf numFmtId="177" fontId="4" fillId="0" borderId="19" xfId="0" applyNumberFormat="1" applyFont="1" applyBorder="1" applyAlignment="1">
      <alignment vertical="center" shrinkToFit="1"/>
    </xf>
    <xf numFmtId="176" fontId="4" fillId="0" borderId="2" xfId="0" applyNumberFormat="1" applyFont="1" applyBorder="1" applyAlignment="1">
      <alignment vertical="center" shrinkToFit="1"/>
    </xf>
    <xf numFmtId="176" fontId="4" fillId="0" borderId="3" xfId="0" applyNumberFormat="1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4" fillId="0" borderId="2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0" borderId="43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30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0" fontId="4" fillId="0" borderId="27" xfId="0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179" fontId="4" fillId="2" borderId="36" xfId="0" applyNumberFormat="1" applyFont="1" applyFill="1" applyBorder="1" applyAlignment="1">
      <alignment vertical="center" shrinkToFit="1"/>
    </xf>
    <xf numFmtId="180" fontId="4" fillId="2" borderId="35" xfId="0" applyNumberFormat="1" applyFont="1" applyFill="1" applyBorder="1" applyAlignment="1">
      <alignment vertical="center" shrinkToFit="1"/>
    </xf>
    <xf numFmtId="179" fontId="4" fillId="2" borderId="48" xfId="0" applyNumberFormat="1" applyFont="1" applyFill="1" applyBorder="1" applyAlignment="1">
      <alignment vertical="center" shrinkToFit="1"/>
    </xf>
    <xf numFmtId="180" fontId="4" fillId="2" borderId="53" xfId="0" applyNumberFormat="1" applyFont="1" applyFill="1" applyBorder="1" applyAlignment="1">
      <alignment vertical="center" shrinkToFit="1"/>
    </xf>
    <xf numFmtId="180" fontId="4" fillId="2" borderId="31" xfId="0" applyNumberFormat="1" applyFont="1" applyFill="1" applyBorder="1" applyAlignment="1">
      <alignment vertical="center" shrinkToFit="1"/>
    </xf>
    <xf numFmtId="179" fontId="4" fillId="2" borderId="32" xfId="0" applyNumberFormat="1" applyFont="1" applyFill="1" applyBorder="1" applyAlignment="1">
      <alignment vertical="center" shrinkToFit="1"/>
    </xf>
    <xf numFmtId="179" fontId="4" fillId="2" borderId="49" xfId="0" applyNumberFormat="1" applyFont="1" applyFill="1" applyBorder="1" applyAlignment="1">
      <alignment vertical="center" shrinkToFit="1"/>
    </xf>
    <xf numFmtId="180" fontId="4" fillId="2" borderId="54" xfId="0" applyNumberFormat="1" applyFont="1" applyFill="1" applyBorder="1" applyAlignment="1">
      <alignment vertical="center" shrinkToFit="1"/>
    </xf>
    <xf numFmtId="176" fontId="4" fillId="2" borderId="1" xfId="0" applyNumberFormat="1" applyFont="1" applyFill="1" applyBorder="1" applyAlignment="1">
      <alignment vertical="center" shrinkToFit="1"/>
    </xf>
    <xf numFmtId="176" fontId="4" fillId="2" borderId="2" xfId="0" applyNumberFormat="1" applyFont="1" applyFill="1" applyBorder="1" applyAlignment="1">
      <alignment vertical="center" shrinkToFit="1"/>
    </xf>
    <xf numFmtId="176" fontId="4" fillId="2" borderId="3" xfId="0" applyNumberFormat="1" applyFont="1" applyFill="1" applyBorder="1" applyAlignment="1">
      <alignment vertical="center" shrinkToFit="1"/>
    </xf>
    <xf numFmtId="176" fontId="4" fillId="2" borderId="2" xfId="0" applyNumberFormat="1" applyFont="1" applyFill="1" applyBorder="1" applyAlignment="1">
      <alignment vertical="center" shrinkToFit="1"/>
    </xf>
    <xf numFmtId="176" fontId="4" fillId="2" borderId="20" xfId="0" applyNumberFormat="1" applyFont="1" applyFill="1" applyBorder="1" applyAlignment="1">
      <alignment vertical="center" shrinkToFit="1"/>
    </xf>
    <xf numFmtId="0" fontId="4" fillId="2" borderId="1" xfId="0" applyFont="1" applyFill="1" applyBorder="1" applyAlignment="1">
      <alignment vertical="center" shrinkToFit="1"/>
    </xf>
    <xf numFmtId="0" fontId="4" fillId="2" borderId="2" xfId="0" applyFont="1" applyFill="1" applyBorder="1" applyAlignment="1">
      <alignment vertical="center" shrinkToFit="1"/>
    </xf>
    <xf numFmtId="0" fontId="4" fillId="2" borderId="20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  <color rgb="FFCC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7"/>
  <sheetViews>
    <sheetView tabSelected="1" view="pageBreakPreview" zoomScale="85" zoomScaleNormal="100" zoomScaleSheetLayoutView="85" workbookViewId="0">
      <selection activeCell="E2" sqref="E2"/>
    </sheetView>
  </sheetViews>
  <sheetFormatPr defaultRowHeight="13.5"/>
  <cols>
    <col min="1" max="1" width="4.375" customWidth="1"/>
    <col min="2" max="2" width="12.625" bestFit="1" customWidth="1"/>
    <col min="3" max="12" width="9.125" customWidth="1"/>
    <col min="13" max="14" width="7.875" customWidth="1"/>
    <col min="15" max="15" width="10.75" customWidth="1"/>
    <col min="16" max="16" width="19.5" customWidth="1"/>
  </cols>
  <sheetData>
    <row r="1" spans="1:16" ht="39" customHeight="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3" spans="1:16" ht="21" customHeight="1">
      <c r="A3" s="1" t="s">
        <v>1</v>
      </c>
    </row>
    <row r="4" spans="1:16" ht="13.5" customHeight="1">
      <c r="A4" s="51" t="s">
        <v>30</v>
      </c>
      <c r="B4" s="51" t="s">
        <v>8</v>
      </c>
      <c r="C4" s="54" t="s">
        <v>9</v>
      </c>
      <c r="D4" s="55"/>
      <c r="E4" s="55"/>
      <c r="F4" s="55"/>
      <c r="G4" s="56"/>
      <c r="H4" s="51" t="s">
        <v>14</v>
      </c>
      <c r="I4" s="51" t="s">
        <v>2</v>
      </c>
      <c r="J4" s="54" t="s">
        <v>18</v>
      </c>
      <c r="K4" s="56"/>
      <c r="L4" s="51" t="s">
        <v>5</v>
      </c>
      <c r="M4" s="65" t="s">
        <v>17</v>
      </c>
      <c r="N4" s="65"/>
      <c r="O4" s="65"/>
      <c r="P4" s="65"/>
    </row>
    <row r="5" spans="1:16" ht="6" customHeight="1">
      <c r="A5" s="52"/>
      <c r="B5" s="52"/>
      <c r="C5" s="57" t="s">
        <v>10</v>
      </c>
      <c r="D5" s="2"/>
      <c r="E5" s="58"/>
      <c r="F5" s="58"/>
      <c r="G5" s="59"/>
      <c r="H5" s="52"/>
      <c r="I5" s="52"/>
      <c r="J5" s="57"/>
      <c r="K5" s="60"/>
      <c r="L5" s="52"/>
      <c r="M5" s="65"/>
      <c r="N5" s="65"/>
      <c r="O5" s="65"/>
      <c r="P5" s="65"/>
    </row>
    <row r="6" spans="1:16" ht="18" customHeight="1">
      <c r="A6" s="53"/>
      <c r="B6" s="53"/>
      <c r="C6" s="53"/>
      <c r="D6" s="3" t="s">
        <v>22</v>
      </c>
      <c r="E6" s="4" t="s">
        <v>21</v>
      </c>
      <c r="F6" s="4" t="s">
        <v>24</v>
      </c>
      <c r="G6" s="4" t="s">
        <v>23</v>
      </c>
      <c r="H6" s="53"/>
      <c r="I6" s="53"/>
      <c r="J6" s="5" t="s">
        <v>19</v>
      </c>
      <c r="K6" s="6" t="s">
        <v>20</v>
      </c>
      <c r="L6" s="53"/>
      <c r="M6" s="65"/>
      <c r="N6" s="65"/>
      <c r="O6" s="65"/>
      <c r="P6" s="65"/>
    </row>
    <row r="7" spans="1:16" ht="36" customHeight="1">
      <c r="A7" s="3">
        <v>1</v>
      </c>
      <c r="B7" s="7" t="s">
        <v>3</v>
      </c>
      <c r="C7" s="91">
        <v>219</v>
      </c>
      <c r="D7" s="8">
        <f>L7</f>
        <v>48.95</v>
      </c>
      <c r="E7" s="8">
        <v>42</v>
      </c>
      <c r="F7" s="8">
        <v>10</v>
      </c>
      <c r="G7" s="8">
        <v>118</v>
      </c>
      <c r="H7" s="8" t="s">
        <v>15</v>
      </c>
      <c r="I7" s="3" t="s">
        <v>31</v>
      </c>
      <c r="J7" s="9">
        <v>39436</v>
      </c>
      <c r="K7" s="10">
        <v>46477</v>
      </c>
      <c r="L7" s="96">
        <v>48.95</v>
      </c>
      <c r="M7" s="66"/>
      <c r="N7" s="66"/>
      <c r="O7" s="66"/>
      <c r="P7" s="66"/>
    </row>
    <row r="8" spans="1:16" ht="36" customHeight="1">
      <c r="A8" s="3">
        <v>2</v>
      </c>
      <c r="B8" s="7" t="s">
        <v>4</v>
      </c>
      <c r="C8" s="91">
        <v>350</v>
      </c>
      <c r="D8" s="8">
        <v>150</v>
      </c>
      <c r="E8" s="8">
        <v>50</v>
      </c>
      <c r="F8" s="8">
        <v>70</v>
      </c>
      <c r="G8" s="8">
        <v>80</v>
      </c>
      <c r="H8" s="8" t="s">
        <v>16</v>
      </c>
      <c r="I8" s="3" t="s">
        <v>31</v>
      </c>
      <c r="J8" s="9">
        <v>39436</v>
      </c>
      <c r="K8" s="10">
        <v>46477</v>
      </c>
      <c r="L8" s="96">
        <v>138.22999999999999</v>
      </c>
      <c r="M8" s="66" t="s">
        <v>13</v>
      </c>
      <c r="N8" s="66"/>
      <c r="O8" s="66"/>
      <c r="P8" s="66"/>
    </row>
    <row r="9" spans="1:16" ht="36" customHeight="1">
      <c r="A9" s="11" t="s">
        <v>32</v>
      </c>
      <c r="B9" s="66" t="s">
        <v>7</v>
      </c>
      <c r="C9" s="92">
        <v>1666</v>
      </c>
      <c r="D9" s="63">
        <v>58</v>
      </c>
      <c r="E9" s="63">
        <v>75</v>
      </c>
      <c r="F9" s="63">
        <v>565</v>
      </c>
      <c r="G9" s="63">
        <f>C9-D9-E9-F9</f>
        <v>968</v>
      </c>
      <c r="H9" s="63" t="s">
        <v>16</v>
      </c>
      <c r="I9" s="3" t="s">
        <v>33</v>
      </c>
      <c r="J9" s="9">
        <v>39895</v>
      </c>
      <c r="K9" s="61">
        <v>46843</v>
      </c>
      <c r="L9" s="96">
        <v>49.62</v>
      </c>
      <c r="M9" s="66" t="s">
        <v>12</v>
      </c>
      <c r="N9" s="66"/>
      <c r="O9" s="66"/>
      <c r="P9" s="66"/>
    </row>
    <row r="10" spans="1:16" ht="36" customHeight="1">
      <c r="A10" s="11" t="s">
        <v>34</v>
      </c>
      <c r="B10" s="66"/>
      <c r="C10" s="93"/>
      <c r="D10" s="64"/>
      <c r="E10" s="64"/>
      <c r="F10" s="64"/>
      <c r="G10" s="64"/>
      <c r="H10" s="64"/>
      <c r="I10" s="3" t="s">
        <v>35</v>
      </c>
      <c r="J10" s="9">
        <v>40534</v>
      </c>
      <c r="K10" s="62"/>
      <c r="L10" s="96">
        <v>7.89</v>
      </c>
      <c r="M10" s="66"/>
      <c r="N10" s="66"/>
      <c r="O10" s="66"/>
      <c r="P10" s="66"/>
    </row>
    <row r="11" spans="1:16" ht="36" customHeight="1" thickBot="1">
      <c r="A11" s="12">
        <v>4</v>
      </c>
      <c r="B11" s="13" t="s">
        <v>6</v>
      </c>
      <c r="C11" s="94">
        <v>66</v>
      </c>
      <c r="D11" s="14">
        <f>L11</f>
        <v>12.42</v>
      </c>
      <c r="E11" s="14"/>
      <c r="F11" s="14"/>
      <c r="G11" s="14">
        <v>54</v>
      </c>
      <c r="H11" s="14" t="s">
        <v>16</v>
      </c>
      <c r="I11" s="12" t="s">
        <v>36</v>
      </c>
      <c r="J11" s="15">
        <v>39990</v>
      </c>
      <c r="K11" s="16">
        <v>47208</v>
      </c>
      <c r="L11" s="97">
        <v>12.42</v>
      </c>
      <c r="M11" s="76"/>
      <c r="N11" s="76"/>
      <c r="O11" s="76"/>
      <c r="P11" s="76"/>
    </row>
    <row r="12" spans="1:16" ht="36" customHeight="1" thickTop="1">
      <c r="A12" s="67" t="s">
        <v>11</v>
      </c>
      <c r="B12" s="67"/>
      <c r="C12" s="95">
        <f>SUM(C7:C11)</f>
        <v>2301</v>
      </c>
      <c r="D12" s="17">
        <f>SUM(D7:D11)</f>
        <v>269.37</v>
      </c>
      <c r="E12" s="17">
        <f t="shared" ref="E12:G12" si="0">SUM(E7:E11)</f>
        <v>167</v>
      </c>
      <c r="F12" s="17">
        <f t="shared" si="0"/>
        <v>645</v>
      </c>
      <c r="G12" s="17">
        <f t="shared" si="0"/>
        <v>1220</v>
      </c>
      <c r="H12" s="17"/>
      <c r="I12" s="18"/>
      <c r="J12" s="19"/>
      <c r="K12" s="20"/>
      <c r="L12" s="98">
        <f>SUM(L7:L11)</f>
        <v>257.11</v>
      </c>
      <c r="M12" s="77"/>
      <c r="N12" s="77"/>
      <c r="O12" s="77"/>
      <c r="P12" s="77"/>
    </row>
    <row r="14" spans="1:16" ht="21" customHeight="1">
      <c r="A14" s="1" t="s">
        <v>25</v>
      </c>
    </row>
    <row r="15" spans="1:16" ht="13.5" customHeight="1">
      <c r="A15" s="51" t="s">
        <v>30</v>
      </c>
      <c r="B15" s="51" t="s">
        <v>8</v>
      </c>
      <c r="C15" s="54" t="s">
        <v>29</v>
      </c>
      <c r="D15" s="55"/>
      <c r="E15" s="55"/>
      <c r="F15" s="55"/>
      <c r="G15" s="55"/>
      <c r="H15" s="55"/>
      <c r="I15" s="55"/>
      <c r="J15" s="71" t="s">
        <v>39</v>
      </c>
      <c r="K15" s="55"/>
      <c r="L15" s="55"/>
      <c r="M15" s="55"/>
      <c r="N15" s="72"/>
      <c r="O15" s="55" t="s">
        <v>44</v>
      </c>
      <c r="P15" s="51" t="s">
        <v>43</v>
      </c>
    </row>
    <row r="16" spans="1:16" ht="6" customHeight="1">
      <c r="A16" s="52"/>
      <c r="B16" s="52"/>
      <c r="C16" s="81"/>
      <c r="D16" s="58"/>
      <c r="E16" s="58"/>
      <c r="F16" s="58"/>
      <c r="G16" s="58"/>
      <c r="H16" s="58"/>
      <c r="I16" s="58"/>
      <c r="J16" s="73"/>
      <c r="K16" s="58"/>
      <c r="L16" s="58"/>
      <c r="M16" s="58"/>
      <c r="N16" s="74"/>
      <c r="O16" s="75"/>
      <c r="P16" s="52"/>
    </row>
    <row r="17" spans="1:16" ht="18" customHeight="1">
      <c r="A17" s="53"/>
      <c r="B17" s="53"/>
      <c r="C17" s="3" t="s">
        <v>28</v>
      </c>
      <c r="D17" s="3" t="s">
        <v>31</v>
      </c>
      <c r="E17" s="3" t="s">
        <v>33</v>
      </c>
      <c r="F17" s="3" t="s">
        <v>37</v>
      </c>
      <c r="G17" s="3" t="s">
        <v>35</v>
      </c>
      <c r="H17" s="3" t="s">
        <v>38</v>
      </c>
      <c r="I17" s="21" t="s">
        <v>10</v>
      </c>
      <c r="J17" s="25" t="s">
        <v>24</v>
      </c>
      <c r="K17" s="4" t="s">
        <v>41</v>
      </c>
      <c r="L17" s="26" t="s">
        <v>42</v>
      </c>
      <c r="M17" s="82" t="s">
        <v>40</v>
      </c>
      <c r="N17" s="28" t="s">
        <v>10</v>
      </c>
      <c r="O17" s="58"/>
      <c r="P17" s="53"/>
    </row>
    <row r="18" spans="1:16" ht="17.25" customHeight="1">
      <c r="A18" s="51">
        <v>1</v>
      </c>
      <c r="B18" s="79" t="s">
        <v>3</v>
      </c>
      <c r="C18" s="30" t="s">
        <v>27</v>
      </c>
      <c r="D18" s="37">
        <v>3.06</v>
      </c>
      <c r="E18" s="37">
        <v>0.25</v>
      </c>
      <c r="F18" s="37">
        <v>1</v>
      </c>
      <c r="G18" s="37"/>
      <c r="H18" s="37"/>
      <c r="I18" s="42">
        <f>SUM(D18:H18)</f>
        <v>4.3100000000000005</v>
      </c>
      <c r="J18" s="39"/>
      <c r="K18" s="37"/>
      <c r="L18" s="37"/>
      <c r="M18" s="37"/>
      <c r="N18" s="40">
        <f>SUM(J18:M18)</f>
        <v>0</v>
      </c>
      <c r="O18" s="87">
        <f>SUM(N18,I18)</f>
        <v>4.3100000000000005</v>
      </c>
      <c r="P18" s="22" t="s">
        <v>46</v>
      </c>
    </row>
    <row r="19" spans="1:16" ht="17.25" customHeight="1">
      <c r="A19" s="53"/>
      <c r="B19" s="77"/>
      <c r="C19" s="31" t="s">
        <v>26</v>
      </c>
      <c r="D19" s="23">
        <v>480</v>
      </c>
      <c r="E19" s="23">
        <v>250</v>
      </c>
      <c r="F19" s="23"/>
      <c r="G19" s="23"/>
      <c r="H19" s="23">
        <v>700</v>
      </c>
      <c r="I19" s="43">
        <f t="shared" ref="I19:I27" si="1">SUM(D19:H19)</f>
        <v>1430</v>
      </c>
      <c r="J19" s="27"/>
      <c r="K19" s="23"/>
      <c r="L19" s="23"/>
      <c r="M19" s="23"/>
      <c r="N19" s="29">
        <f t="shared" ref="N19:N27" si="2">SUM(J19:M19)</f>
        <v>0</v>
      </c>
      <c r="O19" s="88">
        <f t="shared" ref="O19:O27" si="3">SUM(N19,I19)</f>
        <v>1430</v>
      </c>
      <c r="P19" s="23" t="s">
        <v>47</v>
      </c>
    </row>
    <row r="20" spans="1:16" ht="17.25" customHeight="1">
      <c r="A20" s="51">
        <v>2</v>
      </c>
      <c r="B20" s="79" t="s">
        <v>4</v>
      </c>
      <c r="C20" s="30" t="s">
        <v>27</v>
      </c>
      <c r="D20" s="37"/>
      <c r="E20" s="37"/>
      <c r="F20" s="45">
        <v>10</v>
      </c>
      <c r="G20" s="45">
        <v>4</v>
      </c>
      <c r="H20" s="45">
        <v>5</v>
      </c>
      <c r="I20" s="42">
        <f t="shared" si="1"/>
        <v>19</v>
      </c>
      <c r="J20" s="39"/>
      <c r="K20" s="37"/>
      <c r="L20" s="37"/>
      <c r="M20" s="37"/>
      <c r="N20" s="40">
        <f t="shared" si="2"/>
        <v>0</v>
      </c>
      <c r="O20" s="87">
        <f t="shared" si="3"/>
        <v>19</v>
      </c>
      <c r="P20" s="22" t="s">
        <v>45</v>
      </c>
    </row>
    <row r="21" spans="1:16" ht="17.25" customHeight="1">
      <c r="A21" s="53"/>
      <c r="B21" s="77"/>
      <c r="C21" s="31" t="s">
        <v>26</v>
      </c>
      <c r="D21" s="23"/>
      <c r="E21" s="23"/>
      <c r="F21" s="44">
        <v>500</v>
      </c>
      <c r="G21" s="44">
        <v>160</v>
      </c>
      <c r="H21" s="44">
        <v>1000</v>
      </c>
      <c r="I21" s="43">
        <f t="shared" si="1"/>
        <v>1660</v>
      </c>
      <c r="J21" s="27"/>
      <c r="K21" s="23"/>
      <c r="L21" s="23"/>
      <c r="M21" s="23"/>
      <c r="N21" s="29">
        <f t="shared" si="2"/>
        <v>0</v>
      </c>
      <c r="O21" s="88">
        <f t="shared" si="3"/>
        <v>1660</v>
      </c>
      <c r="P21" s="23"/>
    </row>
    <row r="22" spans="1:16" ht="17.25" customHeight="1">
      <c r="A22" s="11" t="s">
        <v>32</v>
      </c>
      <c r="B22" s="66" t="s">
        <v>7</v>
      </c>
      <c r="C22" s="30" t="s">
        <v>27</v>
      </c>
      <c r="D22" s="46"/>
      <c r="E22" s="37"/>
      <c r="F22" s="37"/>
      <c r="G22" s="37"/>
      <c r="H22" s="37">
        <v>5</v>
      </c>
      <c r="I22" s="42">
        <f t="shared" si="1"/>
        <v>5</v>
      </c>
      <c r="J22" s="39"/>
      <c r="K22" s="37"/>
      <c r="L22" s="37"/>
      <c r="M22" s="37"/>
      <c r="N22" s="40">
        <f t="shared" si="2"/>
        <v>0</v>
      </c>
      <c r="O22" s="87">
        <f t="shared" si="3"/>
        <v>5</v>
      </c>
      <c r="P22" s="22"/>
    </row>
    <row r="23" spans="1:16" ht="17.25" customHeight="1">
      <c r="A23" s="11" t="s">
        <v>34</v>
      </c>
      <c r="B23" s="66"/>
      <c r="C23" s="31" t="s">
        <v>26</v>
      </c>
      <c r="D23" s="47"/>
      <c r="E23" s="23"/>
      <c r="F23" s="23"/>
      <c r="G23" s="23"/>
      <c r="H23" s="23"/>
      <c r="I23" s="24">
        <f t="shared" si="1"/>
        <v>0</v>
      </c>
      <c r="J23" s="27"/>
      <c r="K23" s="23"/>
      <c r="L23" s="23"/>
      <c r="M23" s="44">
        <v>1000</v>
      </c>
      <c r="N23" s="83">
        <f t="shared" si="2"/>
        <v>1000</v>
      </c>
      <c r="O23" s="88">
        <f t="shared" si="3"/>
        <v>1000</v>
      </c>
      <c r="P23" s="23"/>
    </row>
    <row r="24" spans="1:16" ht="17.25" customHeight="1">
      <c r="A24" s="51">
        <v>4</v>
      </c>
      <c r="B24" s="79" t="s">
        <v>6</v>
      </c>
      <c r="C24" s="30" t="s">
        <v>27</v>
      </c>
      <c r="D24" s="46"/>
      <c r="E24" s="46"/>
      <c r="F24" s="37"/>
      <c r="G24" s="37">
        <v>0.24</v>
      </c>
      <c r="H24" s="37"/>
      <c r="I24" s="42">
        <f t="shared" si="1"/>
        <v>0.24</v>
      </c>
      <c r="J24" s="39"/>
      <c r="K24" s="37"/>
      <c r="L24" s="37"/>
      <c r="M24" s="37">
        <v>0.2</v>
      </c>
      <c r="N24" s="84">
        <f t="shared" si="2"/>
        <v>0.2</v>
      </c>
      <c r="O24" s="87">
        <f t="shared" si="3"/>
        <v>0.44</v>
      </c>
      <c r="P24" s="22" t="s">
        <v>49</v>
      </c>
    </row>
    <row r="25" spans="1:16" ht="17.25" customHeight="1" thickBot="1">
      <c r="A25" s="78"/>
      <c r="B25" s="80"/>
      <c r="C25" s="32" t="s">
        <v>26</v>
      </c>
      <c r="D25" s="48"/>
      <c r="E25" s="48"/>
      <c r="F25" s="33"/>
      <c r="G25" s="33">
        <v>823</v>
      </c>
      <c r="H25" s="33"/>
      <c r="I25" s="50">
        <f t="shared" si="1"/>
        <v>823</v>
      </c>
      <c r="J25" s="34"/>
      <c r="K25" s="33"/>
      <c r="L25" s="33"/>
      <c r="M25" s="33">
        <v>800</v>
      </c>
      <c r="N25" s="85">
        <f t="shared" si="2"/>
        <v>800</v>
      </c>
      <c r="O25" s="89">
        <f t="shared" si="3"/>
        <v>1623</v>
      </c>
      <c r="P25" s="33" t="s">
        <v>48</v>
      </c>
    </row>
    <row r="26" spans="1:16" ht="18.75" customHeight="1" thickTop="1">
      <c r="A26" s="69" t="s">
        <v>11</v>
      </c>
      <c r="B26" s="70"/>
      <c r="C26" s="35" t="s">
        <v>27</v>
      </c>
      <c r="D26" s="38">
        <f>SUM(D18,D20,D22,D24)</f>
        <v>3.06</v>
      </c>
      <c r="E26" s="38">
        <f t="shared" ref="E26:H26" si="4">SUM(E18,E20,E22,E24)</f>
        <v>0.25</v>
      </c>
      <c r="F26" s="38">
        <f t="shared" si="4"/>
        <v>11</v>
      </c>
      <c r="G26" s="38">
        <f t="shared" si="4"/>
        <v>4.24</v>
      </c>
      <c r="H26" s="38">
        <f t="shared" si="4"/>
        <v>10</v>
      </c>
      <c r="I26" s="49">
        <f t="shared" si="1"/>
        <v>28.55</v>
      </c>
      <c r="J26" s="41">
        <f t="shared" ref="J26:M26" si="5">SUM(J18,J20,J22,J24)</f>
        <v>0</v>
      </c>
      <c r="K26" s="38">
        <f t="shared" si="5"/>
        <v>0</v>
      </c>
      <c r="L26" s="38">
        <f t="shared" si="5"/>
        <v>0</v>
      </c>
      <c r="M26" s="38">
        <f t="shared" si="5"/>
        <v>0.2</v>
      </c>
      <c r="N26" s="86">
        <f t="shared" si="2"/>
        <v>0.2</v>
      </c>
      <c r="O26" s="90">
        <f t="shared" si="3"/>
        <v>28.75</v>
      </c>
      <c r="P26" s="36"/>
    </row>
    <row r="27" spans="1:16" ht="18.75" customHeight="1">
      <c r="A27" s="58"/>
      <c r="B27" s="59"/>
      <c r="C27" s="31" t="s">
        <v>26</v>
      </c>
      <c r="D27" s="23">
        <f t="shared" ref="D27:H27" si="6">SUM(D19,D21,D23,D25)</f>
        <v>480</v>
      </c>
      <c r="E27" s="23">
        <f t="shared" si="6"/>
        <v>250</v>
      </c>
      <c r="F27" s="23">
        <f t="shared" si="6"/>
        <v>500</v>
      </c>
      <c r="G27" s="23">
        <f t="shared" si="6"/>
        <v>983</v>
      </c>
      <c r="H27" s="23">
        <f t="shared" si="6"/>
        <v>1700</v>
      </c>
      <c r="I27" s="43">
        <f t="shared" si="1"/>
        <v>3913</v>
      </c>
      <c r="J27" s="27">
        <f t="shared" ref="J27:M27" si="7">SUM(J19,J21,J23,J25)</f>
        <v>0</v>
      </c>
      <c r="K27" s="23">
        <f t="shared" si="7"/>
        <v>0</v>
      </c>
      <c r="L27" s="23">
        <f t="shared" si="7"/>
        <v>0</v>
      </c>
      <c r="M27" s="23">
        <f t="shared" si="7"/>
        <v>1800</v>
      </c>
      <c r="N27" s="83">
        <f t="shared" si="2"/>
        <v>1800</v>
      </c>
      <c r="O27" s="88">
        <f t="shared" si="3"/>
        <v>5713</v>
      </c>
      <c r="P27" s="23"/>
    </row>
  </sheetData>
  <mergeCells count="39">
    <mergeCell ref="A1:P1"/>
    <mergeCell ref="A26:B27"/>
    <mergeCell ref="J15:N16"/>
    <mergeCell ref="P15:P17"/>
    <mergeCell ref="O15:O17"/>
    <mergeCell ref="M8:P8"/>
    <mergeCell ref="M9:P10"/>
    <mergeCell ref="M11:P11"/>
    <mergeCell ref="M12:P12"/>
    <mergeCell ref="A24:A25"/>
    <mergeCell ref="B24:B25"/>
    <mergeCell ref="C15:I16"/>
    <mergeCell ref="A18:A19"/>
    <mergeCell ref="B18:B19"/>
    <mergeCell ref="A20:A21"/>
    <mergeCell ref="B20:B21"/>
    <mergeCell ref="A15:A17"/>
    <mergeCell ref="B15:B17"/>
    <mergeCell ref="H9:H10"/>
    <mergeCell ref="E9:E10"/>
    <mergeCell ref="G9:G10"/>
    <mergeCell ref="B9:B10"/>
    <mergeCell ref="A12:B12"/>
    <mergeCell ref="C9:C10"/>
    <mergeCell ref="K9:K10"/>
    <mergeCell ref="F9:F10"/>
    <mergeCell ref="M4:P6"/>
    <mergeCell ref="M7:P7"/>
    <mergeCell ref="B22:B23"/>
    <mergeCell ref="D9:D10"/>
    <mergeCell ref="B4:B6"/>
    <mergeCell ref="A4:A6"/>
    <mergeCell ref="I4:I6"/>
    <mergeCell ref="L4:L6"/>
    <mergeCell ref="H4:H6"/>
    <mergeCell ref="C4:G4"/>
    <mergeCell ref="C5:C6"/>
    <mergeCell ref="E5:G5"/>
    <mergeCell ref="J4:K5"/>
  </mergeCells>
  <phoneticPr fontId="1"/>
  <printOptions horizontalCentered="1" verticalCentered="1"/>
  <pageMargins left="0.39370078740157483" right="0.19685039370078741" top="0.35433070866141736" bottom="0.27559055118110237" header="0.23622047244094491" footer="0.19685039370078741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モデル林</vt:lpstr>
      <vt:lpstr>モデル林!Print_Area</vt:lpstr>
    </vt:vector>
  </TitlesOfParts>
  <Company>雲南市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2011-11-25T08:20:13Z</cp:lastPrinted>
  <dcterms:created xsi:type="dcterms:W3CDTF">2011-11-25T05:46:53Z</dcterms:created>
  <dcterms:modified xsi:type="dcterms:W3CDTF">2012-03-09T00:23:12Z</dcterms:modified>
</cp:coreProperties>
</file>