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25_R060900_要領、特記、QA改定（月単位導入）\"/>
    </mc:Choice>
  </mc:AlternateContent>
  <bookViews>
    <workbookView xWindow="0" yWindow="0" windowWidth="28800" windowHeight="12375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別紙１!$A$1:$AM$410</definedName>
    <definedName name="_xlnm.Print_Area" localSheetId="1">'別紙１(記入例）'!$A$1:$AM$410</definedName>
    <definedName name="祝日">祝日一覧!$A$1:$C$108</definedName>
  </definedNames>
  <calcPr calcId="162913"/>
</workbook>
</file>

<file path=xl/calcChain.xml><?xml version="1.0" encoding="utf-8"?>
<calcChain xmlns="http://schemas.openxmlformats.org/spreadsheetml/2006/main">
  <c r="AS13" i="11" l="1"/>
  <c r="AH73" i="11" l="1"/>
  <c r="AH74" i="11"/>
  <c r="AH75" i="11"/>
  <c r="AH61" i="11"/>
  <c r="AH62" i="11"/>
  <c r="AH63" i="11"/>
  <c r="AH49" i="11"/>
  <c r="AH50" i="11"/>
  <c r="AH51" i="11"/>
  <c r="AH37" i="11"/>
  <c r="AH38" i="11"/>
  <c r="AH39" i="11"/>
  <c r="AH25" i="11"/>
  <c r="AH26" i="11"/>
  <c r="AH27" i="11"/>
  <c r="AH13" i="11"/>
  <c r="AH14" i="11"/>
  <c r="AH15" i="11"/>
  <c r="AS407" i="11"/>
  <c r="AR407" i="11"/>
  <c r="AQ402" i="11"/>
  <c r="AI402" i="11" s="1"/>
  <c r="B402" i="11"/>
  <c r="AQ401" i="11"/>
  <c r="AI401" i="11" s="1"/>
  <c r="AO401" i="11"/>
  <c r="AH401" i="11"/>
  <c r="B401" i="11"/>
  <c r="AK401" i="11" s="1"/>
  <c r="AQ400" i="11"/>
  <c r="AK400" i="11"/>
  <c r="AI400" i="11"/>
  <c r="AJ400" i="11" s="1"/>
  <c r="AH400" i="11"/>
  <c r="B400" i="11"/>
  <c r="AO400" i="11" s="1"/>
  <c r="AQ399" i="11"/>
  <c r="AI399" i="11" s="1"/>
  <c r="B399" i="11"/>
  <c r="AQ398" i="11"/>
  <c r="AI398" i="11"/>
  <c r="AH398" i="11"/>
  <c r="B398" i="11"/>
  <c r="AQ397" i="11"/>
  <c r="AI397" i="11" s="1"/>
  <c r="B397" i="11"/>
  <c r="AQ390" i="11"/>
  <c r="AI390" i="11" s="1"/>
  <c r="AO390" i="11"/>
  <c r="AK390" i="11"/>
  <c r="B390" i="11"/>
  <c r="AH390" i="11" s="1"/>
  <c r="AQ389" i="11"/>
  <c r="AI389" i="11" s="1"/>
  <c r="AO389" i="11"/>
  <c r="AK389" i="11"/>
  <c r="B389" i="11"/>
  <c r="AH389" i="11" s="1"/>
  <c r="AQ388" i="11"/>
  <c r="AI388" i="11"/>
  <c r="B388" i="11"/>
  <c r="AQ387" i="11"/>
  <c r="AI387" i="11" s="1"/>
  <c r="B387" i="11"/>
  <c r="AQ386" i="11"/>
  <c r="AI386" i="11" s="1"/>
  <c r="B386" i="11"/>
  <c r="AQ385" i="11"/>
  <c r="AI385" i="11" s="1"/>
  <c r="B385" i="11"/>
  <c r="AQ378" i="11"/>
  <c r="AI378" i="11" s="1"/>
  <c r="AO378" i="11"/>
  <c r="AJ378" i="11" s="1"/>
  <c r="AK378" i="11"/>
  <c r="AH378" i="11"/>
  <c r="B378" i="11"/>
  <c r="AQ377" i="11"/>
  <c r="AK377" i="11"/>
  <c r="AI377" i="11"/>
  <c r="B377" i="11"/>
  <c r="AH377" i="11" s="1"/>
  <c r="AQ376" i="11"/>
  <c r="AO376" i="11"/>
  <c r="AK376" i="11"/>
  <c r="AJ376" i="11"/>
  <c r="AI376" i="11"/>
  <c r="AH376" i="11"/>
  <c r="B376" i="11"/>
  <c r="AQ375" i="11"/>
  <c r="AI375" i="11"/>
  <c r="B375" i="11"/>
  <c r="AH375" i="11" s="1"/>
  <c r="AQ374" i="11"/>
  <c r="AI374" i="11"/>
  <c r="B374" i="11"/>
  <c r="AQ373" i="11"/>
  <c r="AI373" i="11"/>
  <c r="B373" i="11"/>
  <c r="AH373" i="11" s="1"/>
  <c r="AQ366" i="11"/>
  <c r="AI366" i="11" s="1"/>
  <c r="AK366" i="11"/>
  <c r="B366" i="11"/>
  <c r="AQ365" i="11"/>
  <c r="AO365" i="11"/>
  <c r="AJ365" i="11" s="1"/>
  <c r="AK365" i="11"/>
  <c r="AI365" i="11"/>
  <c r="B365" i="11"/>
  <c r="AH365" i="11" s="1"/>
  <c r="AQ364" i="11"/>
  <c r="AO364" i="11"/>
  <c r="AI364" i="11"/>
  <c r="B364" i="11"/>
  <c r="AQ363" i="11"/>
  <c r="AI363" i="11" s="1"/>
  <c r="B363" i="11"/>
  <c r="AQ362" i="11"/>
  <c r="AI362" i="11" s="1"/>
  <c r="B362" i="11"/>
  <c r="AQ361" i="11"/>
  <c r="AI361" i="11" s="1"/>
  <c r="B361" i="11"/>
  <c r="AH361" i="11" s="1"/>
  <c r="AQ354" i="11"/>
  <c r="AK354" i="11"/>
  <c r="AI354" i="11"/>
  <c r="AH354" i="11"/>
  <c r="B354" i="11"/>
  <c r="AO354" i="11" s="1"/>
  <c r="AQ353" i="11"/>
  <c r="AI353" i="11" s="1"/>
  <c r="B353" i="11"/>
  <c r="AQ352" i="11"/>
  <c r="AI352" i="11"/>
  <c r="B352" i="11"/>
  <c r="AQ351" i="11"/>
  <c r="AI351" i="11" s="1"/>
  <c r="B351" i="11"/>
  <c r="AH351" i="11" s="1"/>
  <c r="AQ350" i="11"/>
  <c r="AI350" i="11" s="1"/>
  <c r="AH350" i="11"/>
  <c r="B350" i="11"/>
  <c r="AQ349" i="11"/>
  <c r="AI349" i="11" s="1"/>
  <c r="B349" i="11"/>
  <c r="AH349" i="11" s="1"/>
  <c r="AQ342" i="11"/>
  <c r="AK342" i="11"/>
  <c r="AI342" i="11"/>
  <c r="B342" i="11"/>
  <c r="AQ341" i="11"/>
  <c r="AI341" i="11" s="1"/>
  <c r="B341" i="11"/>
  <c r="AQ340" i="11"/>
  <c r="AO340" i="11"/>
  <c r="AJ340" i="11" s="1"/>
  <c r="AK340" i="11"/>
  <c r="AI340" i="11"/>
  <c r="B340" i="11"/>
  <c r="AH340" i="11" s="1"/>
  <c r="AQ339" i="11"/>
  <c r="AI339" i="11"/>
  <c r="B339" i="11"/>
  <c r="AQ338" i="11"/>
  <c r="AI338" i="11" s="1"/>
  <c r="B338" i="11"/>
  <c r="AQ337" i="11"/>
  <c r="AI337" i="11" s="1"/>
  <c r="B337" i="11"/>
  <c r="AQ330" i="11"/>
  <c r="AI330" i="11"/>
  <c r="B330" i="11"/>
  <c r="AQ329" i="11"/>
  <c r="AI329" i="11" s="1"/>
  <c r="AO329" i="11"/>
  <c r="B329" i="11"/>
  <c r="AH329" i="11" s="1"/>
  <c r="AQ328" i="11"/>
  <c r="AO328" i="11"/>
  <c r="AJ328" i="11" s="1"/>
  <c r="AK328" i="11"/>
  <c r="AI328" i="11"/>
  <c r="B328" i="11"/>
  <c r="AH328" i="11" s="1"/>
  <c r="AQ327" i="11"/>
  <c r="AI327" i="11"/>
  <c r="B327" i="11"/>
  <c r="AQ326" i="11"/>
  <c r="AI326" i="11"/>
  <c r="AH326" i="11"/>
  <c r="B326" i="11"/>
  <c r="AQ325" i="11"/>
  <c r="AI325" i="11"/>
  <c r="B325" i="11"/>
  <c r="AH325" i="11" s="1"/>
  <c r="AQ318" i="11"/>
  <c r="AI318" i="11" s="1"/>
  <c r="AO318" i="11"/>
  <c r="B318" i="11"/>
  <c r="AQ317" i="11"/>
  <c r="AI317" i="11" s="1"/>
  <c r="AO317" i="11"/>
  <c r="AK317" i="11"/>
  <c r="AH317" i="11"/>
  <c r="B317" i="11"/>
  <c r="AQ316" i="11"/>
  <c r="AI316" i="11" s="1"/>
  <c r="AO316" i="11"/>
  <c r="AK316" i="11"/>
  <c r="AH316" i="11"/>
  <c r="B316" i="11"/>
  <c r="AQ315" i="11"/>
  <c r="AI315" i="11" s="1"/>
  <c r="B315" i="11"/>
  <c r="AH315" i="11" s="1"/>
  <c r="AQ314" i="11"/>
  <c r="AI314" i="11" s="1"/>
  <c r="B314" i="11"/>
  <c r="AH314" i="11" s="1"/>
  <c r="AQ313" i="11"/>
  <c r="AI313" i="11" s="1"/>
  <c r="B313" i="11"/>
  <c r="AH313" i="11" s="1"/>
  <c r="AQ306" i="11"/>
  <c r="AI306" i="11"/>
  <c r="B306" i="11"/>
  <c r="AQ305" i="11"/>
  <c r="AI305" i="11"/>
  <c r="B305" i="11"/>
  <c r="AQ304" i="11"/>
  <c r="AI304" i="11" s="1"/>
  <c r="B304" i="11"/>
  <c r="AQ303" i="11"/>
  <c r="AI303" i="11"/>
  <c r="B303" i="11"/>
  <c r="AQ302" i="11"/>
  <c r="AI302" i="11" s="1"/>
  <c r="B302" i="11"/>
  <c r="AQ301" i="11"/>
  <c r="AI301" i="11"/>
  <c r="B301" i="11"/>
  <c r="AQ294" i="11"/>
  <c r="AI294" i="11" s="1"/>
  <c r="AO294" i="11"/>
  <c r="AK294" i="11"/>
  <c r="AH294" i="11"/>
  <c r="B294" i="11"/>
  <c r="AQ293" i="11"/>
  <c r="AI293" i="11" s="1"/>
  <c r="AO293" i="11"/>
  <c r="AK293" i="11"/>
  <c r="AH293" i="11"/>
  <c r="B293" i="11"/>
  <c r="AQ292" i="11"/>
  <c r="AI292" i="11" s="1"/>
  <c r="AO292" i="11"/>
  <c r="AK292" i="11"/>
  <c r="AH292" i="11"/>
  <c r="B292" i="11"/>
  <c r="AQ291" i="11"/>
  <c r="AI291" i="11" s="1"/>
  <c r="AH291" i="11"/>
  <c r="B291" i="11"/>
  <c r="AQ290" i="11"/>
  <c r="AI290" i="11" s="1"/>
  <c r="B290" i="11"/>
  <c r="AQ289" i="11"/>
  <c r="AI289" i="11" s="1"/>
  <c r="B289" i="11"/>
  <c r="AQ282" i="11"/>
  <c r="AI282" i="11"/>
  <c r="B282" i="11"/>
  <c r="AQ281" i="11"/>
  <c r="AI281" i="11" s="1"/>
  <c r="AO281" i="11"/>
  <c r="AK281" i="11"/>
  <c r="AH281" i="11"/>
  <c r="B281" i="11"/>
  <c r="AQ280" i="11"/>
  <c r="AO280" i="11"/>
  <c r="AK280" i="11"/>
  <c r="AI280" i="11"/>
  <c r="AH280" i="11"/>
  <c r="B280" i="11"/>
  <c r="AQ279" i="11"/>
  <c r="AI279" i="11" s="1"/>
  <c r="B279" i="11"/>
  <c r="AQ278" i="11"/>
  <c r="AI278" i="11"/>
  <c r="B278" i="11"/>
  <c r="AQ277" i="11"/>
  <c r="AI277" i="11" s="1"/>
  <c r="B277" i="11"/>
  <c r="AH277" i="11" s="1"/>
  <c r="AQ270" i="11"/>
  <c r="AO270" i="11"/>
  <c r="AK270" i="11"/>
  <c r="AI270" i="11"/>
  <c r="AH270" i="11"/>
  <c r="B270" i="11"/>
  <c r="AQ269" i="11"/>
  <c r="AI269" i="11"/>
  <c r="AH269" i="11"/>
  <c r="B269" i="11"/>
  <c r="AQ268" i="11"/>
  <c r="AI268" i="11" s="1"/>
  <c r="AO268" i="11"/>
  <c r="B268" i="11"/>
  <c r="AK268" i="11" s="1"/>
  <c r="AQ267" i="11"/>
  <c r="AI267" i="11" s="1"/>
  <c r="B267" i="11"/>
  <c r="AH267" i="11" s="1"/>
  <c r="AQ266" i="11"/>
  <c r="AI266" i="11"/>
  <c r="B266" i="11"/>
  <c r="AH266" i="11" s="1"/>
  <c r="AQ265" i="11"/>
  <c r="AI265" i="11"/>
  <c r="B265" i="11"/>
  <c r="AH265" i="11" s="1"/>
  <c r="AQ258" i="11"/>
  <c r="AK258" i="11"/>
  <c r="AI258" i="11"/>
  <c r="AH258" i="11"/>
  <c r="B258" i="11"/>
  <c r="AO258" i="11" s="1"/>
  <c r="AJ258" i="11" s="1"/>
  <c r="AQ257" i="11"/>
  <c r="AK257" i="11"/>
  <c r="AI257" i="11"/>
  <c r="AH257" i="11"/>
  <c r="B257" i="11"/>
  <c r="AO257" i="11" s="1"/>
  <c r="AQ256" i="11"/>
  <c r="AI256" i="11"/>
  <c r="B256" i="11"/>
  <c r="AQ255" i="11"/>
  <c r="AI255" i="11" s="1"/>
  <c r="AH255" i="11"/>
  <c r="B255" i="11"/>
  <c r="AQ254" i="11"/>
  <c r="AI254" i="11" s="1"/>
  <c r="B254" i="11"/>
  <c r="AH254" i="11" s="1"/>
  <c r="AQ253" i="11"/>
  <c r="AI253" i="11"/>
  <c r="B253" i="11"/>
  <c r="AH253" i="11" s="1"/>
  <c r="AQ246" i="11"/>
  <c r="AI246" i="11" s="1"/>
  <c r="B246" i="11"/>
  <c r="AQ245" i="11"/>
  <c r="AI245" i="11" s="1"/>
  <c r="AK245" i="11"/>
  <c r="B245" i="11"/>
  <c r="AH245" i="11" s="1"/>
  <c r="AQ244" i="11"/>
  <c r="AI244" i="11" s="1"/>
  <c r="B244" i="11"/>
  <c r="AQ243" i="11"/>
  <c r="AI243" i="11" s="1"/>
  <c r="B243" i="11"/>
  <c r="AH243" i="11" s="1"/>
  <c r="AQ242" i="11"/>
  <c r="AI242" i="11" s="1"/>
  <c r="B242" i="11"/>
  <c r="AH242" i="11" s="1"/>
  <c r="AQ241" i="11"/>
  <c r="AI241" i="11" s="1"/>
  <c r="B241" i="11"/>
  <c r="AH241" i="11" s="1"/>
  <c r="AQ234" i="11"/>
  <c r="AI234" i="11" s="1"/>
  <c r="B234" i="11"/>
  <c r="AQ233" i="11"/>
  <c r="AI233" i="11"/>
  <c r="B233" i="11"/>
  <c r="AQ232" i="11"/>
  <c r="AI232" i="11" s="1"/>
  <c r="AK232" i="11"/>
  <c r="AH232" i="11"/>
  <c r="B232" i="11"/>
  <c r="AO232" i="11" s="1"/>
  <c r="AQ231" i="11"/>
  <c r="AI231" i="11"/>
  <c r="B231" i="11"/>
  <c r="AH231" i="11" s="1"/>
  <c r="AQ230" i="11"/>
  <c r="AI230" i="11"/>
  <c r="B230" i="11"/>
  <c r="AQ229" i="11"/>
  <c r="AI229" i="11"/>
  <c r="B229" i="11"/>
  <c r="AH229" i="11" s="1"/>
  <c r="AQ222" i="11"/>
  <c r="AI222" i="11" s="1"/>
  <c r="AO222" i="11"/>
  <c r="AK222" i="11"/>
  <c r="AH222" i="11"/>
  <c r="B222" i="11"/>
  <c r="AQ221" i="11"/>
  <c r="AI221" i="11" s="1"/>
  <c r="AO221" i="11"/>
  <c r="AH221" i="11"/>
  <c r="B221" i="11"/>
  <c r="AK221" i="11" s="1"/>
  <c r="AQ220" i="11"/>
  <c r="AI220" i="11" s="1"/>
  <c r="AK220" i="11"/>
  <c r="B220" i="11"/>
  <c r="AQ219" i="11"/>
  <c r="AI219" i="11" s="1"/>
  <c r="B219" i="11"/>
  <c r="AH219" i="11" s="1"/>
  <c r="AQ218" i="11"/>
  <c r="AI218" i="11"/>
  <c r="B218" i="11"/>
  <c r="AQ217" i="11"/>
  <c r="AI217" i="11"/>
  <c r="B217" i="11"/>
  <c r="AQ210" i="11"/>
  <c r="AI210" i="11" s="1"/>
  <c r="AH210" i="11"/>
  <c r="B210" i="11"/>
  <c r="AQ209" i="11"/>
  <c r="AK209" i="11"/>
  <c r="AI209" i="11"/>
  <c r="B209" i="11"/>
  <c r="AQ208" i="11"/>
  <c r="AI208" i="11" s="1"/>
  <c r="AK208" i="11"/>
  <c r="AH208" i="11"/>
  <c r="B208" i="11"/>
  <c r="AO208" i="11" s="1"/>
  <c r="AQ207" i="11"/>
  <c r="AI207" i="11" s="1"/>
  <c r="B207" i="11"/>
  <c r="AH207" i="11" s="1"/>
  <c r="AQ206" i="11"/>
  <c r="AI206" i="11"/>
  <c r="B206" i="11"/>
  <c r="AH206" i="11" s="1"/>
  <c r="AQ205" i="11"/>
  <c r="AI205" i="11"/>
  <c r="B205" i="11"/>
  <c r="AH205" i="11" s="1"/>
  <c r="AQ198" i="11"/>
  <c r="AI198" i="11" s="1"/>
  <c r="AO198" i="11"/>
  <c r="AK198" i="11"/>
  <c r="AH198" i="11"/>
  <c r="B198" i="11"/>
  <c r="AQ197" i="11"/>
  <c r="AI197" i="11" s="1"/>
  <c r="AO197" i="11"/>
  <c r="AJ197" i="11" s="1"/>
  <c r="AK197" i="11"/>
  <c r="B197" i="11"/>
  <c r="AH197" i="11" s="1"/>
  <c r="AQ196" i="11"/>
  <c r="AI196" i="11" s="1"/>
  <c r="AO196" i="11"/>
  <c r="AJ196" i="11" s="1"/>
  <c r="AK196" i="11"/>
  <c r="AH196" i="11"/>
  <c r="B196" i="11"/>
  <c r="AQ195" i="11"/>
  <c r="AI195" i="11" s="1"/>
  <c r="AH195" i="11"/>
  <c r="B195" i="11"/>
  <c r="AQ194" i="11"/>
  <c r="AI194" i="11" s="1"/>
  <c r="B194" i="11"/>
  <c r="AH194" i="11" s="1"/>
  <c r="AQ193" i="11"/>
  <c r="AI193" i="11"/>
  <c r="B193" i="11"/>
  <c r="AQ186" i="11"/>
  <c r="AI186" i="11"/>
  <c r="B186" i="11"/>
  <c r="AQ185" i="11"/>
  <c r="AI185" i="11" s="1"/>
  <c r="AH185" i="11"/>
  <c r="B185" i="11"/>
  <c r="AO185" i="11" s="1"/>
  <c r="AQ184" i="11"/>
  <c r="AI184" i="11"/>
  <c r="AH184" i="11"/>
  <c r="B184" i="11"/>
  <c r="AQ183" i="11"/>
  <c r="AI183" i="11" s="1"/>
  <c r="B183" i="11"/>
  <c r="AH183" i="11" s="1"/>
  <c r="AQ182" i="11"/>
  <c r="AI182" i="11" s="1"/>
  <c r="B182" i="11"/>
  <c r="AQ181" i="11"/>
  <c r="AI181" i="11" s="1"/>
  <c r="AH181" i="11"/>
  <c r="B181" i="11"/>
  <c r="AQ174" i="11"/>
  <c r="AK174" i="11"/>
  <c r="AI174" i="11"/>
  <c r="B174" i="11"/>
  <c r="AQ173" i="11"/>
  <c r="AI173" i="11" s="1"/>
  <c r="AH173" i="11"/>
  <c r="B173" i="11"/>
  <c r="AQ172" i="11"/>
  <c r="AI172" i="11" s="1"/>
  <c r="B172" i="11"/>
  <c r="AQ171" i="11"/>
  <c r="AI171" i="11" s="1"/>
  <c r="B171" i="11"/>
  <c r="AH171" i="11" s="1"/>
  <c r="AQ170" i="11"/>
  <c r="AI170" i="11" s="1"/>
  <c r="B170" i="11"/>
  <c r="AH170" i="11" s="1"/>
  <c r="AQ169" i="11"/>
  <c r="AI169" i="11"/>
  <c r="B169" i="11"/>
  <c r="AQ162" i="11"/>
  <c r="AI162" i="11" s="1"/>
  <c r="AK162" i="11"/>
  <c r="B162" i="11"/>
  <c r="AQ161" i="11"/>
  <c r="AI161" i="11" s="1"/>
  <c r="AO161" i="11"/>
  <c r="AK161" i="11"/>
  <c r="AH161" i="11"/>
  <c r="B161" i="11"/>
  <c r="AQ160" i="11"/>
  <c r="AI160" i="11" s="1"/>
  <c r="AH160" i="11"/>
  <c r="B160" i="11"/>
  <c r="AQ159" i="11"/>
  <c r="AI159" i="11" s="1"/>
  <c r="B159" i="11"/>
  <c r="AQ158" i="11"/>
  <c r="AI158" i="11" s="1"/>
  <c r="B158" i="11"/>
  <c r="AH158" i="11" s="1"/>
  <c r="AQ157" i="11"/>
  <c r="AI157" i="11" s="1"/>
  <c r="B157" i="11"/>
  <c r="AQ150" i="11"/>
  <c r="AI150" i="11" s="1"/>
  <c r="B150" i="11"/>
  <c r="AQ149" i="11"/>
  <c r="AI149" i="11"/>
  <c r="AH149" i="11"/>
  <c r="B149" i="11"/>
  <c r="AO149" i="11" s="1"/>
  <c r="AJ149" i="11" s="1"/>
  <c r="AQ148" i="11"/>
  <c r="AI148" i="11"/>
  <c r="AH148" i="11"/>
  <c r="B148" i="11"/>
  <c r="AQ147" i="11"/>
  <c r="AI147" i="11" s="1"/>
  <c r="B147" i="11"/>
  <c r="AQ146" i="11"/>
  <c r="AI146" i="11" s="1"/>
  <c r="B146" i="11"/>
  <c r="AH146" i="11" s="1"/>
  <c r="AQ145" i="11"/>
  <c r="AI145" i="11"/>
  <c r="B145" i="11"/>
  <c r="AQ138" i="11"/>
  <c r="AO138" i="11"/>
  <c r="AK138" i="11"/>
  <c r="AI138" i="11"/>
  <c r="AH138" i="11"/>
  <c r="B138" i="11"/>
  <c r="AQ137" i="11"/>
  <c r="AK137" i="11"/>
  <c r="AI137" i="11"/>
  <c r="B137" i="11"/>
  <c r="AQ136" i="11"/>
  <c r="AO136" i="11"/>
  <c r="AJ136" i="11" s="1"/>
  <c r="AK136" i="11"/>
  <c r="AI136" i="11"/>
  <c r="AH136" i="11"/>
  <c r="B136" i="11"/>
  <c r="AQ135" i="11"/>
  <c r="AI135" i="11" s="1"/>
  <c r="B135" i="11"/>
  <c r="AH135" i="11" s="1"/>
  <c r="AQ134" i="11"/>
  <c r="AI134" i="11" s="1"/>
  <c r="B134" i="11"/>
  <c r="AH134" i="11" s="1"/>
  <c r="AQ133" i="11"/>
  <c r="AI133" i="11" s="1"/>
  <c r="B133" i="11"/>
  <c r="AH133" i="11" s="1"/>
  <c r="AQ126" i="11"/>
  <c r="AO126" i="11"/>
  <c r="AK126" i="11"/>
  <c r="AI126" i="11"/>
  <c r="AH126" i="11"/>
  <c r="B126" i="11"/>
  <c r="AQ125" i="11"/>
  <c r="AO125" i="11"/>
  <c r="AK125" i="11"/>
  <c r="AI125" i="11"/>
  <c r="AJ125" i="11" s="1"/>
  <c r="AH125" i="11"/>
  <c r="B125" i="11"/>
  <c r="AQ124" i="11"/>
  <c r="AO124" i="11"/>
  <c r="AJ124" i="11" s="1"/>
  <c r="AK124" i="11"/>
  <c r="AI124" i="11"/>
  <c r="AH124" i="11"/>
  <c r="B124" i="11"/>
  <c r="AQ123" i="11"/>
  <c r="AI123" i="11"/>
  <c r="B123" i="11"/>
  <c r="AH123" i="11" s="1"/>
  <c r="AQ122" i="11"/>
  <c r="AI122" i="11" s="1"/>
  <c r="B122" i="11"/>
  <c r="AH122" i="11" s="1"/>
  <c r="AQ121" i="11"/>
  <c r="AI121" i="11" s="1"/>
  <c r="B121" i="11"/>
  <c r="AH121" i="11" s="1"/>
  <c r="AQ114" i="11"/>
  <c r="AI114" i="11" s="1"/>
  <c r="AK114" i="11"/>
  <c r="B114" i="11"/>
  <c r="AQ113" i="11"/>
  <c r="AI113" i="11" s="1"/>
  <c r="AO113" i="11"/>
  <c r="AK113" i="11"/>
  <c r="AH113" i="11"/>
  <c r="B113" i="11"/>
  <c r="AQ112" i="11"/>
  <c r="AI112" i="11" s="1"/>
  <c r="AO112" i="11"/>
  <c r="AK112" i="11"/>
  <c r="AH112" i="11"/>
  <c r="B112" i="11"/>
  <c r="AQ111" i="11"/>
  <c r="AI111" i="11" s="1"/>
  <c r="B111" i="11"/>
  <c r="AQ110" i="11"/>
  <c r="AI110" i="11" s="1"/>
  <c r="B110" i="11"/>
  <c r="AQ109" i="11"/>
  <c r="AI109" i="11" s="1"/>
  <c r="B109" i="11"/>
  <c r="AQ102" i="11"/>
  <c r="AO102" i="11"/>
  <c r="AK102" i="11"/>
  <c r="AI102" i="11"/>
  <c r="AH102" i="11"/>
  <c r="B102" i="11"/>
  <c r="AQ101" i="11"/>
  <c r="AI101" i="11" s="1"/>
  <c r="AO101" i="11"/>
  <c r="AK101" i="11"/>
  <c r="AH101" i="11"/>
  <c r="B101" i="11"/>
  <c r="AQ100" i="11"/>
  <c r="AI100" i="11" s="1"/>
  <c r="AO100" i="11"/>
  <c r="AJ100" i="11" s="1"/>
  <c r="AK100" i="11"/>
  <c r="AH100" i="11"/>
  <c r="B100" i="11"/>
  <c r="AQ99" i="11"/>
  <c r="AI99" i="11"/>
  <c r="B99" i="11"/>
  <c r="AH99" i="11" s="1"/>
  <c r="AQ98" i="11"/>
  <c r="AI98" i="11"/>
  <c r="B98" i="11"/>
  <c r="AQ97" i="11"/>
  <c r="AI97" i="11" s="1"/>
  <c r="B97" i="11"/>
  <c r="AQ90" i="11"/>
  <c r="AO90" i="11"/>
  <c r="AK90" i="11"/>
  <c r="AI90" i="11"/>
  <c r="AH90" i="11"/>
  <c r="B90" i="11"/>
  <c r="AQ89" i="11"/>
  <c r="AO89" i="11"/>
  <c r="AK89" i="11"/>
  <c r="AI89" i="11"/>
  <c r="AH89" i="11"/>
  <c r="B89" i="11"/>
  <c r="AQ88" i="11"/>
  <c r="AI88" i="11" s="1"/>
  <c r="AH88" i="11"/>
  <c r="B88" i="11"/>
  <c r="AQ87" i="11"/>
  <c r="AI87" i="11"/>
  <c r="B87" i="11"/>
  <c r="AH87" i="11" s="1"/>
  <c r="AQ86" i="11"/>
  <c r="AI86" i="11"/>
  <c r="B86" i="11"/>
  <c r="AH86" i="11" s="1"/>
  <c r="AQ85" i="11"/>
  <c r="AI85" i="11"/>
  <c r="B85" i="11"/>
  <c r="AQ78" i="11"/>
  <c r="AI78" i="11" s="1"/>
  <c r="AO78" i="11"/>
  <c r="AK78" i="11"/>
  <c r="AH78" i="11"/>
  <c r="B78" i="11"/>
  <c r="AQ77" i="11"/>
  <c r="AI77" i="11" s="1"/>
  <c r="AO77" i="11"/>
  <c r="AK77" i="11"/>
  <c r="AH77" i="11"/>
  <c r="B77" i="11"/>
  <c r="AQ76" i="11"/>
  <c r="AI76" i="11" s="1"/>
  <c r="AO76" i="11"/>
  <c r="AK76" i="11"/>
  <c r="AH76" i="11"/>
  <c r="AS74" i="11" s="1"/>
  <c r="B76" i="11"/>
  <c r="AQ75" i="11"/>
  <c r="AI75" i="11" s="1"/>
  <c r="B75" i="11"/>
  <c r="AQ74" i="11"/>
  <c r="AI74" i="11" s="1"/>
  <c r="B74" i="11"/>
  <c r="AQ73" i="11"/>
  <c r="AI73" i="11" s="1"/>
  <c r="B73" i="11"/>
  <c r="AQ66" i="11"/>
  <c r="AI66" i="11"/>
  <c r="AH66" i="11"/>
  <c r="B66" i="11"/>
  <c r="AQ65" i="11"/>
  <c r="AI65" i="11" s="1"/>
  <c r="AH65" i="11"/>
  <c r="B65" i="11"/>
  <c r="AQ64" i="11"/>
  <c r="AI64" i="11" s="1"/>
  <c r="B64" i="11"/>
  <c r="AQ63" i="11"/>
  <c r="AI63" i="11" s="1"/>
  <c r="B63" i="11"/>
  <c r="AQ62" i="11"/>
  <c r="AI62" i="11" s="1"/>
  <c r="B62" i="11"/>
  <c r="AQ61" i="11"/>
  <c r="AI61" i="11" s="1"/>
  <c r="B61" i="11"/>
  <c r="AQ54" i="11"/>
  <c r="AO54" i="11"/>
  <c r="AK54" i="11"/>
  <c r="AI54" i="11"/>
  <c r="AJ54" i="11" s="1"/>
  <c r="AH54" i="11"/>
  <c r="B54" i="11"/>
  <c r="AQ53" i="11"/>
  <c r="AI53" i="11" s="1"/>
  <c r="AO53" i="11"/>
  <c r="AK53" i="11"/>
  <c r="AH53" i="11"/>
  <c r="B53" i="11"/>
  <c r="AQ52" i="11"/>
  <c r="AI52" i="11" s="1"/>
  <c r="B52" i="11"/>
  <c r="AQ51" i="11"/>
  <c r="AI51" i="11" s="1"/>
  <c r="B51" i="11"/>
  <c r="AQ50" i="11"/>
  <c r="AI50" i="11" s="1"/>
  <c r="B50" i="11"/>
  <c r="AQ49" i="11"/>
  <c r="AI49" i="11" s="1"/>
  <c r="B49" i="11"/>
  <c r="AQ42" i="11"/>
  <c r="AI42" i="11" s="1"/>
  <c r="AK42" i="11"/>
  <c r="AH42" i="11"/>
  <c r="B42" i="11"/>
  <c r="AO42" i="11" s="1"/>
  <c r="AQ41" i="11"/>
  <c r="AI41" i="11" s="1"/>
  <c r="AK41" i="11"/>
  <c r="AH41" i="11"/>
  <c r="B41" i="11"/>
  <c r="AO41" i="11" s="1"/>
  <c r="AQ40" i="11"/>
  <c r="AI40" i="11" s="1"/>
  <c r="AK40" i="11"/>
  <c r="B40" i="11"/>
  <c r="AQ39" i="11"/>
  <c r="AI39" i="11" s="1"/>
  <c r="B39" i="11"/>
  <c r="AQ38" i="11"/>
  <c r="AI38" i="11" s="1"/>
  <c r="B38" i="11"/>
  <c r="AQ37" i="11"/>
  <c r="AI37" i="11" s="1"/>
  <c r="B37" i="11"/>
  <c r="AQ30" i="11"/>
  <c r="AI30" i="11" s="1"/>
  <c r="AO30" i="11"/>
  <c r="B30" i="11"/>
  <c r="AQ29" i="11"/>
  <c r="AI29" i="11" s="1"/>
  <c r="AO29" i="11"/>
  <c r="AK29" i="11"/>
  <c r="B29" i="11"/>
  <c r="AH29" i="11" s="1"/>
  <c r="AQ28" i="11"/>
  <c r="AI28" i="11" s="1"/>
  <c r="AO28" i="11"/>
  <c r="AK28" i="11"/>
  <c r="B28" i="11"/>
  <c r="AH28" i="11" s="1"/>
  <c r="AQ27" i="11"/>
  <c r="AI27" i="11" s="1"/>
  <c r="B27" i="11"/>
  <c r="AQ26" i="11"/>
  <c r="AI26" i="11" s="1"/>
  <c r="B26" i="11"/>
  <c r="AQ25" i="11"/>
  <c r="AI25" i="11" s="1"/>
  <c r="B25" i="11"/>
  <c r="AQ18" i="11"/>
  <c r="AR18" i="11" s="1"/>
  <c r="AL18" i="11"/>
  <c r="AI18" i="11"/>
  <c r="B18" i="11"/>
  <c r="AH18" i="11" s="1"/>
  <c r="AQ17" i="11"/>
  <c r="AR17" i="11" s="1"/>
  <c r="AO17" i="11"/>
  <c r="AP17" i="11" s="1"/>
  <c r="AI17" i="11"/>
  <c r="AH17" i="11"/>
  <c r="B17" i="11"/>
  <c r="AK17" i="11" s="1"/>
  <c r="AQ16" i="11"/>
  <c r="AR16" i="11" s="1"/>
  <c r="B16" i="11"/>
  <c r="AK16" i="11" s="1"/>
  <c r="AQ15" i="11"/>
  <c r="AI15" i="11" s="1"/>
  <c r="B15" i="11"/>
  <c r="AQ14" i="11"/>
  <c r="AI14" i="11" s="1"/>
  <c r="B14" i="11"/>
  <c r="AQ13" i="11"/>
  <c r="AI13" i="11" s="1"/>
  <c r="B13" i="11"/>
  <c r="C8" i="11"/>
  <c r="AY414" i="11" s="1"/>
  <c r="AY415" i="11" s="1"/>
  <c r="AY416" i="11" s="1"/>
  <c r="AY417" i="11" s="1"/>
  <c r="AY418" i="11" s="1"/>
  <c r="AY419" i="11" s="1"/>
  <c r="AY420" i="11" s="1"/>
  <c r="AY421" i="11" s="1"/>
  <c r="AY422" i="11" s="1"/>
  <c r="AY423" i="11" s="1"/>
  <c r="AY424" i="11" s="1"/>
  <c r="AY425" i="11" s="1"/>
  <c r="AY426" i="11" s="1"/>
  <c r="AY427" i="11" s="1"/>
  <c r="AY428" i="11" s="1"/>
  <c r="AY429" i="11" s="1"/>
  <c r="AY430" i="11" s="1"/>
  <c r="AY431" i="11" s="1"/>
  <c r="AY432" i="11" s="1"/>
  <c r="AY433" i="11" s="1"/>
  <c r="AY434" i="11" s="1"/>
  <c r="AY435" i="11" s="1"/>
  <c r="AY436" i="11" s="1"/>
  <c r="AY437" i="11" s="1"/>
  <c r="AY438" i="11" s="1"/>
  <c r="AY439" i="11" s="1"/>
  <c r="AY440" i="11" s="1"/>
  <c r="AY441" i="11" s="1"/>
  <c r="AY442" i="11" s="1"/>
  <c r="AY443" i="11" s="1"/>
  <c r="AY444" i="11" s="1"/>
  <c r="AY445" i="11" s="1"/>
  <c r="AY446" i="11" s="1"/>
  <c r="AJ198" i="11" l="1"/>
  <c r="AJ41" i="11"/>
  <c r="AJ76" i="11"/>
  <c r="AJ78" i="11"/>
  <c r="AJ42" i="11"/>
  <c r="AR28" i="11"/>
  <c r="AJ28" i="11"/>
  <c r="AR30" i="11"/>
  <c r="AL30" i="11" s="1"/>
  <c r="AL16" i="11"/>
  <c r="AS122" i="11"/>
  <c r="AJ53" i="11"/>
  <c r="AJ329" i="11"/>
  <c r="AJ102" i="11"/>
  <c r="AJ126" i="11"/>
  <c r="AJ354" i="11"/>
  <c r="AJ390" i="11"/>
  <c r="AJ77" i="11"/>
  <c r="AJ161" i="11"/>
  <c r="AJ185" i="11"/>
  <c r="AJ293" i="11"/>
  <c r="AJ89" i="11"/>
  <c r="AJ232" i="11"/>
  <c r="AJ257" i="11"/>
  <c r="AJ222" i="11"/>
  <c r="AJ113" i="11"/>
  <c r="AJ281" i="11"/>
  <c r="C9" i="11"/>
  <c r="C11" i="11" s="1"/>
  <c r="AJ112" i="11"/>
  <c r="AJ208" i="11"/>
  <c r="AJ270" i="11"/>
  <c r="AJ318" i="11"/>
  <c r="AJ101" i="11"/>
  <c r="AJ90" i="11"/>
  <c r="AJ389" i="11"/>
  <c r="C20" i="11"/>
  <c r="C21" i="11" s="1"/>
  <c r="D21" i="11" s="1"/>
  <c r="AJ280" i="11"/>
  <c r="AP29" i="11"/>
  <c r="AP41" i="11" s="1"/>
  <c r="AP53" i="11" s="1"/>
  <c r="AR29" i="11"/>
  <c r="AL17" i="11"/>
  <c r="AM17" i="11" s="1"/>
  <c r="AR15" i="11"/>
  <c r="C32" i="11"/>
  <c r="AR13" i="11"/>
  <c r="AR40" i="11"/>
  <c r="AL28" i="11"/>
  <c r="AJ30" i="11"/>
  <c r="AR42" i="11"/>
  <c r="AS26" i="11"/>
  <c r="AJ29" i="11"/>
  <c r="AJ17" i="11"/>
  <c r="AO40" i="11"/>
  <c r="AH40" i="11"/>
  <c r="AS38" i="11" s="1"/>
  <c r="AH145" i="11"/>
  <c r="AH16" i="11"/>
  <c r="AS14" i="11" s="1"/>
  <c r="AK52" i="11"/>
  <c r="AO52" i="11"/>
  <c r="AJ52" i="11" s="1"/>
  <c r="AH52" i="11"/>
  <c r="AS50" i="11" s="1"/>
  <c r="AH109" i="11"/>
  <c r="AO137" i="11"/>
  <c r="AH137" i="11"/>
  <c r="AS134" i="11" s="1"/>
  <c r="AR14" i="11"/>
  <c r="AI16" i="11"/>
  <c r="AO233" i="11"/>
  <c r="AH233" i="11"/>
  <c r="AK233" i="11"/>
  <c r="AJ88" i="11"/>
  <c r="AO16" i="11"/>
  <c r="AP16" i="11" s="1"/>
  <c r="AP28" i="11" s="1"/>
  <c r="AH97" i="11"/>
  <c r="AS98" i="11" s="1"/>
  <c r="AH30" i="11"/>
  <c r="AK30" i="11"/>
  <c r="AO150" i="11"/>
  <c r="AJ150" i="11" s="1"/>
  <c r="AH150" i="11"/>
  <c r="AK150" i="11"/>
  <c r="AK18" i="11"/>
  <c r="AO18" i="11"/>
  <c r="AH98" i="11"/>
  <c r="AH111" i="11"/>
  <c r="AO148" i="11"/>
  <c r="AJ148" i="11" s="1"/>
  <c r="AK148" i="11"/>
  <c r="AH159" i="11"/>
  <c r="AO64" i="11"/>
  <c r="AK64" i="11"/>
  <c r="AH64" i="11"/>
  <c r="AS62" i="11" s="1"/>
  <c r="AH157" i="11"/>
  <c r="AH110" i="11"/>
  <c r="AK88" i="11"/>
  <c r="AO88" i="11"/>
  <c r="AO172" i="11"/>
  <c r="AJ172" i="11" s="1"/>
  <c r="AK172" i="11"/>
  <c r="AH172" i="11"/>
  <c r="AH182" i="11"/>
  <c r="AO114" i="11"/>
  <c r="AJ114" i="11" s="1"/>
  <c r="AH114" i="11"/>
  <c r="AH85" i="11"/>
  <c r="AS86" i="11" s="1"/>
  <c r="AO66" i="11"/>
  <c r="AK66" i="11"/>
  <c r="AJ138" i="11"/>
  <c r="AO65" i="11"/>
  <c r="AK65" i="11"/>
  <c r="AO160" i="11"/>
  <c r="AK160" i="11"/>
  <c r="AH218" i="11"/>
  <c r="AS206" i="11"/>
  <c r="AK246" i="11"/>
  <c r="AO246" i="11"/>
  <c r="AJ246" i="11" s="1"/>
  <c r="AH246" i="11"/>
  <c r="AO174" i="11"/>
  <c r="AH174" i="11"/>
  <c r="AJ221" i="11"/>
  <c r="AS242" i="11"/>
  <c r="AH162" i="11"/>
  <c r="AO162" i="11"/>
  <c r="AH289" i="11"/>
  <c r="AH147" i="11"/>
  <c r="AH169" i="11"/>
  <c r="AS170" i="11" s="1"/>
  <c r="AH290" i="11"/>
  <c r="AH220" i="11"/>
  <c r="AO220" i="11"/>
  <c r="AO173" i="11"/>
  <c r="AK173" i="11"/>
  <c r="AO186" i="11"/>
  <c r="AH186" i="11"/>
  <c r="AK186" i="11"/>
  <c r="AO209" i="11"/>
  <c r="AH209" i="11"/>
  <c r="AH244" i="11"/>
  <c r="AO244" i="11"/>
  <c r="AK244" i="11"/>
  <c r="AO256" i="11"/>
  <c r="AH256" i="11"/>
  <c r="AS254" i="11" s="1"/>
  <c r="AK256" i="11"/>
  <c r="AH282" i="11"/>
  <c r="AO282" i="11"/>
  <c r="AJ282" i="11" s="1"/>
  <c r="AK282" i="11"/>
  <c r="AH230" i="11"/>
  <c r="AJ294" i="11"/>
  <c r="AH217" i="11"/>
  <c r="AJ292" i="11"/>
  <c r="AO305" i="11"/>
  <c r="AJ305" i="11" s="1"/>
  <c r="AK305" i="11"/>
  <c r="AH305" i="11"/>
  <c r="AS266" i="11"/>
  <c r="AO234" i="11"/>
  <c r="AJ234" i="11" s="1"/>
  <c r="AK234" i="11"/>
  <c r="AH234" i="11"/>
  <c r="AK149" i="11"/>
  <c r="AO184" i="11"/>
  <c r="AK184" i="11"/>
  <c r="AK185" i="11"/>
  <c r="AH193" i="11"/>
  <c r="AS194" i="11" s="1"/>
  <c r="AO210" i="11"/>
  <c r="AK210" i="11"/>
  <c r="AH279" i="11"/>
  <c r="AO304" i="11"/>
  <c r="AK304" i="11"/>
  <c r="AH304" i="11"/>
  <c r="AS326" i="11"/>
  <c r="AH338" i="11"/>
  <c r="AH268" i="11"/>
  <c r="AH301" i="11"/>
  <c r="AJ268" i="11"/>
  <c r="AO245" i="11"/>
  <c r="AK269" i="11"/>
  <c r="AO269" i="11"/>
  <c r="AH302" i="11"/>
  <c r="AH339" i="11"/>
  <c r="AH278" i="11"/>
  <c r="AH352" i="11"/>
  <c r="AS350" i="11" s="1"/>
  <c r="AK352" i="11"/>
  <c r="AO352" i="11"/>
  <c r="AS278" i="11"/>
  <c r="AO353" i="11"/>
  <c r="AK353" i="11"/>
  <c r="AH353" i="11"/>
  <c r="AH303" i="11"/>
  <c r="AH363" i="11"/>
  <c r="AH388" i="11"/>
  <c r="AK388" i="11"/>
  <c r="AO388" i="11"/>
  <c r="AJ388" i="11" s="1"/>
  <c r="AH397" i="11"/>
  <c r="AH342" i="11"/>
  <c r="AO342" i="11"/>
  <c r="AJ342" i="11" s="1"/>
  <c r="AO306" i="11"/>
  <c r="AH306" i="11"/>
  <c r="AO330" i="11"/>
  <c r="AJ330" i="11" s="1"/>
  <c r="AK330" i="11"/>
  <c r="AH330" i="11"/>
  <c r="AK306" i="11"/>
  <c r="AH318" i="11"/>
  <c r="AS314" i="11" s="1"/>
  <c r="AK318" i="11"/>
  <c r="AH337" i="11"/>
  <c r="AS338" i="11" s="1"/>
  <c r="AJ352" i="11"/>
  <c r="AH366" i="11"/>
  <c r="AO366" i="11"/>
  <c r="AJ366" i="11" s="1"/>
  <c r="AH327" i="11"/>
  <c r="AJ317" i="11"/>
  <c r="AJ316" i="11"/>
  <c r="AT407" i="11"/>
  <c r="AH341" i="11"/>
  <c r="AO341" i="11"/>
  <c r="AJ341" i="11" s="1"/>
  <c r="AK341" i="11"/>
  <c r="AH362" i="11"/>
  <c r="AS362" i="11" s="1"/>
  <c r="AH364" i="11"/>
  <c r="AK364" i="11"/>
  <c r="AK329" i="11"/>
  <c r="AH399" i="11"/>
  <c r="AJ401" i="11"/>
  <c r="AJ364" i="11"/>
  <c r="AH374" i="11"/>
  <c r="AS374" i="11" s="1"/>
  <c r="AH387" i="11"/>
  <c r="AO402" i="11"/>
  <c r="AK402" i="11"/>
  <c r="AH402" i="11"/>
  <c r="AO377" i="11"/>
  <c r="AH385" i="11"/>
  <c r="AH386" i="11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C23" i="11" l="1"/>
  <c r="AS398" i="11"/>
  <c r="AS230" i="11"/>
  <c r="C22" i="11"/>
  <c r="C10" i="11"/>
  <c r="D9" i="11"/>
  <c r="AM16" i="11"/>
  <c r="AJ377" i="11"/>
  <c r="AJ353" i="11"/>
  <c r="AJ269" i="11"/>
  <c r="AJ160" i="11"/>
  <c r="AJ66" i="11"/>
  <c r="AP40" i="11"/>
  <c r="AJ40" i="11"/>
  <c r="AR52" i="11"/>
  <c r="AL40" i="11"/>
  <c r="AJ306" i="11"/>
  <c r="AJ186" i="11"/>
  <c r="AR25" i="11"/>
  <c r="AL13" i="11"/>
  <c r="AJ256" i="11"/>
  <c r="AJ245" i="11"/>
  <c r="AS182" i="11"/>
  <c r="AJ244" i="11"/>
  <c r="AJ402" i="11"/>
  <c r="AS218" i="11"/>
  <c r="AS290" i="11"/>
  <c r="AP65" i="11"/>
  <c r="AP77" i="11" s="1"/>
  <c r="AP89" i="11" s="1"/>
  <c r="AP101" i="11" s="1"/>
  <c r="AP113" i="11" s="1"/>
  <c r="AP125" i="11" s="1"/>
  <c r="AP137" i="11" s="1"/>
  <c r="AP149" i="11" s="1"/>
  <c r="AP161" i="11" s="1"/>
  <c r="AP173" i="11" s="1"/>
  <c r="AP185" i="11" s="1"/>
  <c r="AP197" i="11" s="1"/>
  <c r="AP209" i="11" s="1"/>
  <c r="AP221" i="11" s="1"/>
  <c r="AP233" i="11" s="1"/>
  <c r="AP245" i="11" s="1"/>
  <c r="AP257" i="11" s="1"/>
  <c r="AP269" i="11" s="1"/>
  <c r="AP281" i="11" s="1"/>
  <c r="AP293" i="11" s="1"/>
  <c r="AP305" i="11" s="1"/>
  <c r="AP317" i="11" s="1"/>
  <c r="AP329" i="11" s="1"/>
  <c r="AP341" i="11" s="1"/>
  <c r="AP353" i="11" s="1"/>
  <c r="AP365" i="11" s="1"/>
  <c r="AP377" i="11" s="1"/>
  <c r="AP389" i="11" s="1"/>
  <c r="AP401" i="11" s="1"/>
  <c r="AJ65" i="11"/>
  <c r="AR54" i="11"/>
  <c r="AL42" i="11"/>
  <c r="AL15" i="11"/>
  <c r="AR27" i="11"/>
  <c r="C33" i="11"/>
  <c r="C44" i="11"/>
  <c r="AJ173" i="11"/>
  <c r="AS158" i="11"/>
  <c r="AP52" i="11"/>
  <c r="AP64" i="11" s="1"/>
  <c r="AP76" i="11" s="1"/>
  <c r="AP88" i="11" s="1"/>
  <c r="AP100" i="11" s="1"/>
  <c r="AP112" i="11" s="1"/>
  <c r="AP124" i="11" s="1"/>
  <c r="AP136" i="11" s="1"/>
  <c r="AP148" i="11" s="1"/>
  <c r="AP160" i="11" s="1"/>
  <c r="AP172" i="11" s="1"/>
  <c r="AP184" i="11" s="1"/>
  <c r="AP196" i="11" s="1"/>
  <c r="AP208" i="11" s="1"/>
  <c r="AP220" i="11" s="1"/>
  <c r="AP232" i="11" s="1"/>
  <c r="AP244" i="11" s="1"/>
  <c r="AP256" i="11" s="1"/>
  <c r="AP268" i="11" s="1"/>
  <c r="AP280" i="11" s="1"/>
  <c r="AP292" i="11" s="1"/>
  <c r="AP304" i="11" s="1"/>
  <c r="AP316" i="11" s="1"/>
  <c r="AP328" i="11" s="1"/>
  <c r="AP340" i="11" s="1"/>
  <c r="AP352" i="11" s="1"/>
  <c r="AP364" i="11" s="1"/>
  <c r="AP376" i="11" s="1"/>
  <c r="AP388" i="11" s="1"/>
  <c r="AP400" i="11" s="1"/>
  <c r="AJ220" i="11"/>
  <c r="AJ233" i="11"/>
  <c r="AJ16" i="11"/>
  <c r="AS146" i="11"/>
  <c r="AJ209" i="11"/>
  <c r="AJ210" i="11"/>
  <c r="AJ184" i="11"/>
  <c r="AJ137" i="11"/>
  <c r="E21" i="11"/>
  <c r="D23" i="11"/>
  <c r="D22" i="11"/>
  <c r="AL29" i="11"/>
  <c r="AM29" i="11" s="1"/>
  <c r="AR41" i="11"/>
  <c r="AL14" i="11"/>
  <c r="AR26" i="11"/>
  <c r="AJ174" i="11"/>
  <c r="AJ64" i="11"/>
  <c r="AS110" i="11"/>
  <c r="AS302" i="11"/>
  <c r="AS386" i="11"/>
  <c r="AJ304" i="11"/>
  <c r="AJ162" i="11"/>
  <c r="AJ18" i="11"/>
  <c r="AP18" i="11"/>
  <c r="AM28" i="11"/>
  <c r="C23" i="5"/>
  <c r="D23" i="5"/>
  <c r="X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Y23" i="5"/>
  <c r="Z23" i="5"/>
  <c r="AA23" i="5"/>
  <c r="AB23" i="5"/>
  <c r="AC23" i="5"/>
  <c r="AD23" i="5"/>
  <c r="AE23" i="5"/>
  <c r="AF23" i="5"/>
  <c r="AG23" i="5"/>
  <c r="H23" i="5"/>
  <c r="D11" i="11" l="1"/>
  <c r="E9" i="11"/>
  <c r="D10" i="11"/>
  <c r="AR66" i="11"/>
  <c r="AL54" i="11"/>
  <c r="AM18" i="11"/>
  <c r="AP30" i="11"/>
  <c r="F21" i="11"/>
  <c r="E23" i="11"/>
  <c r="E22" i="11"/>
  <c r="AR37" i="11"/>
  <c r="AL25" i="11"/>
  <c r="AL26" i="11"/>
  <c r="AR38" i="11"/>
  <c r="C45" i="11"/>
  <c r="C56" i="11"/>
  <c r="AM40" i="11"/>
  <c r="C35" i="11"/>
  <c r="D33" i="11"/>
  <c r="C34" i="11"/>
  <c r="AL52" i="11"/>
  <c r="AM52" i="11" s="1"/>
  <c r="AR64" i="11"/>
  <c r="AR53" i="11"/>
  <c r="AL41" i="11"/>
  <c r="AM41" i="11" s="1"/>
  <c r="AL27" i="11"/>
  <c r="AR39" i="11"/>
  <c r="F23" i="5"/>
  <c r="G23" i="5"/>
  <c r="E23" i="5"/>
  <c r="AE11" i="5"/>
  <c r="E11" i="11" l="1"/>
  <c r="F9" i="11"/>
  <c r="E10" i="11"/>
  <c r="AR50" i="11"/>
  <c r="AL38" i="11"/>
  <c r="AR51" i="11"/>
  <c r="AL39" i="11"/>
  <c r="AR49" i="11"/>
  <c r="AL37" i="11"/>
  <c r="F22" i="11"/>
  <c r="F23" i="11"/>
  <c r="G21" i="11"/>
  <c r="D34" i="11"/>
  <c r="E33" i="11"/>
  <c r="D35" i="11"/>
  <c r="C57" i="11"/>
  <c r="C68" i="11"/>
  <c r="D45" i="11"/>
  <c r="C46" i="11"/>
  <c r="C47" i="11"/>
  <c r="AP42" i="11"/>
  <c r="AM30" i="11"/>
  <c r="AR78" i="11"/>
  <c r="AL66" i="11"/>
  <c r="AR65" i="11"/>
  <c r="AL53" i="11"/>
  <c r="AM53" i="11" s="1"/>
  <c r="AR76" i="11"/>
  <c r="AL64" i="11"/>
  <c r="AM64" i="11" s="1"/>
  <c r="F11" i="11" l="1"/>
  <c r="G9" i="11"/>
  <c r="F10" i="11"/>
  <c r="G23" i="11"/>
  <c r="H21" i="11"/>
  <c r="G22" i="11"/>
  <c r="AL78" i="11"/>
  <c r="AR90" i="11"/>
  <c r="AR63" i="11"/>
  <c r="AL51" i="11"/>
  <c r="AR88" i="11"/>
  <c r="AL76" i="11"/>
  <c r="AM76" i="11" s="1"/>
  <c r="AP54" i="11"/>
  <c r="AM42" i="11"/>
  <c r="C58" i="11"/>
  <c r="C59" i="11"/>
  <c r="D57" i="11"/>
  <c r="AR62" i="11"/>
  <c r="AL50" i="11"/>
  <c r="E35" i="11"/>
  <c r="E34" i="11"/>
  <c r="F33" i="11"/>
  <c r="D47" i="11"/>
  <c r="D46" i="11"/>
  <c r="E45" i="11"/>
  <c r="C80" i="11"/>
  <c r="C69" i="11"/>
  <c r="AR77" i="11"/>
  <c r="AL65" i="11"/>
  <c r="AM65" i="11" s="1"/>
  <c r="AL49" i="11"/>
  <c r="AR61" i="11"/>
  <c r="G10" i="11" l="1"/>
  <c r="G11" i="11"/>
  <c r="H9" i="11"/>
  <c r="AL63" i="11"/>
  <c r="AR75" i="11"/>
  <c r="G33" i="11"/>
  <c r="F34" i="11"/>
  <c r="F35" i="11"/>
  <c r="AR100" i="11"/>
  <c r="AL88" i="11"/>
  <c r="AM88" i="11" s="1"/>
  <c r="AL77" i="11"/>
  <c r="AM77" i="11" s="1"/>
  <c r="AR89" i="11"/>
  <c r="AR102" i="11"/>
  <c r="AL90" i="11"/>
  <c r="C70" i="11"/>
  <c r="C71" i="11"/>
  <c r="D69" i="11"/>
  <c r="AL61" i="11"/>
  <c r="AR73" i="11"/>
  <c r="E46" i="11"/>
  <c r="E47" i="11"/>
  <c r="F45" i="11"/>
  <c r="AP66" i="11"/>
  <c r="AM54" i="11"/>
  <c r="I21" i="11"/>
  <c r="H22" i="11"/>
  <c r="H23" i="11"/>
  <c r="C92" i="11"/>
  <c r="C81" i="11"/>
  <c r="AL62" i="11"/>
  <c r="AR74" i="11"/>
  <c r="D59" i="11"/>
  <c r="E57" i="11"/>
  <c r="D58" i="11"/>
  <c r="I9" i="11" l="1"/>
  <c r="H11" i="11"/>
  <c r="H10" i="11"/>
  <c r="I22" i="11"/>
  <c r="I23" i="11"/>
  <c r="J21" i="11"/>
  <c r="AL74" i="11"/>
  <c r="AR86" i="11"/>
  <c r="AL102" i="11"/>
  <c r="AR114" i="11"/>
  <c r="AR85" i="11"/>
  <c r="AL73" i="11"/>
  <c r="G34" i="11"/>
  <c r="H33" i="11"/>
  <c r="G35" i="11"/>
  <c r="AP78" i="11"/>
  <c r="AM66" i="11"/>
  <c r="AR101" i="11"/>
  <c r="AL89" i="11"/>
  <c r="AM89" i="11" s="1"/>
  <c r="AL75" i="11"/>
  <c r="AR87" i="11"/>
  <c r="C83" i="11"/>
  <c r="D81" i="11"/>
  <c r="C82" i="11"/>
  <c r="C104" i="11"/>
  <c r="C93" i="11"/>
  <c r="E69" i="11"/>
  <c r="D71" i="11"/>
  <c r="D70" i="11"/>
  <c r="AL100" i="11"/>
  <c r="AM100" i="11" s="1"/>
  <c r="AR112" i="11"/>
  <c r="E58" i="11"/>
  <c r="F57" i="11"/>
  <c r="E59" i="11"/>
  <c r="G45" i="11"/>
  <c r="F46" i="11"/>
  <c r="F47" i="11"/>
  <c r="J9" i="11" l="1"/>
  <c r="I10" i="11"/>
  <c r="I11" i="11"/>
  <c r="C116" i="11"/>
  <c r="C105" i="11"/>
  <c r="AR99" i="11"/>
  <c r="AL87" i="11"/>
  <c r="AL112" i="11"/>
  <c r="AM112" i="11" s="1"/>
  <c r="AR124" i="11"/>
  <c r="AL101" i="11"/>
  <c r="AM101" i="11" s="1"/>
  <c r="AR113" i="11"/>
  <c r="AL114" i="11"/>
  <c r="AR126" i="11"/>
  <c r="H34" i="11"/>
  <c r="I33" i="11"/>
  <c r="H35" i="11"/>
  <c r="F58" i="11"/>
  <c r="F59" i="11"/>
  <c r="G57" i="11"/>
  <c r="C95" i="11"/>
  <c r="C94" i="11"/>
  <c r="D93" i="11"/>
  <c r="AR97" i="11"/>
  <c r="AL85" i="11"/>
  <c r="G47" i="11"/>
  <c r="G46" i="11"/>
  <c r="H45" i="11"/>
  <c r="AL86" i="11"/>
  <c r="AR98" i="11"/>
  <c r="K21" i="11"/>
  <c r="J23" i="11"/>
  <c r="J22" i="11"/>
  <c r="D83" i="11"/>
  <c r="E81" i="11"/>
  <c r="D82" i="11"/>
  <c r="AP90" i="11"/>
  <c r="AM78" i="11"/>
  <c r="E70" i="11"/>
  <c r="E71" i="11"/>
  <c r="F69" i="11"/>
  <c r="J10" i="11" l="1"/>
  <c r="J11" i="11"/>
  <c r="K9" i="11"/>
  <c r="G69" i="11"/>
  <c r="F70" i="11"/>
  <c r="F71" i="11"/>
  <c r="AR110" i="11"/>
  <c r="AL98" i="11"/>
  <c r="G59" i="11"/>
  <c r="H57" i="11"/>
  <c r="G58" i="11"/>
  <c r="AR125" i="11"/>
  <c r="AL113" i="11"/>
  <c r="AM113" i="11" s="1"/>
  <c r="D95" i="11"/>
  <c r="E93" i="11"/>
  <c r="D94" i="11"/>
  <c r="H47" i="11"/>
  <c r="H46" i="11"/>
  <c r="I45" i="11"/>
  <c r="AR136" i="11"/>
  <c r="AL124" i="11"/>
  <c r="AM124" i="11" s="1"/>
  <c r="AP102" i="11"/>
  <c r="AM90" i="11"/>
  <c r="AR111" i="11"/>
  <c r="AL99" i="11"/>
  <c r="E82" i="11"/>
  <c r="E83" i="11"/>
  <c r="F81" i="11"/>
  <c r="C106" i="11"/>
  <c r="D105" i="11"/>
  <c r="C107" i="11"/>
  <c r="J33" i="11"/>
  <c r="I34" i="11"/>
  <c r="I35" i="11"/>
  <c r="C128" i="11"/>
  <c r="C117" i="11"/>
  <c r="AR109" i="11"/>
  <c r="AL97" i="11"/>
  <c r="K22" i="11"/>
  <c r="K23" i="11"/>
  <c r="L21" i="11"/>
  <c r="AR138" i="11"/>
  <c r="AL126" i="11"/>
  <c r="L9" i="11" l="1"/>
  <c r="K11" i="11"/>
  <c r="K10" i="11"/>
  <c r="G71" i="11"/>
  <c r="G70" i="11"/>
  <c r="H69" i="11"/>
  <c r="H59" i="11"/>
  <c r="I57" i="11"/>
  <c r="H58" i="11"/>
  <c r="F82" i="11"/>
  <c r="G81" i="11"/>
  <c r="F83" i="11"/>
  <c r="AP114" i="11"/>
  <c r="AM102" i="11"/>
  <c r="J35" i="11"/>
  <c r="J34" i="11"/>
  <c r="K33" i="11"/>
  <c r="E94" i="11"/>
  <c r="E95" i="11"/>
  <c r="F93" i="11"/>
  <c r="AR121" i="11"/>
  <c r="AL109" i="11"/>
  <c r="AL125" i="11"/>
  <c r="AM125" i="11" s="1"/>
  <c r="AR137" i="11"/>
  <c r="C119" i="11"/>
  <c r="D117" i="11"/>
  <c r="C118" i="11"/>
  <c r="AR122" i="11"/>
  <c r="AL110" i="11"/>
  <c r="D106" i="11"/>
  <c r="D107" i="11"/>
  <c r="E105" i="11"/>
  <c r="C129" i="11"/>
  <c r="C140" i="11"/>
  <c r="AR148" i="11"/>
  <c r="AL136" i="11"/>
  <c r="AM136" i="11" s="1"/>
  <c r="L23" i="11"/>
  <c r="M21" i="11"/>
  <c r="L22" i="11"/>
  <c r="AR150" i="11"/>
  <c r="AL138" i="11"/>
  <c r="AR123" i="11"/>
  <c r="AL111" i="11"/>
  <c r="I46" i="11"/>
  <c r="I47" i="11"/>
  <c r="J45" i="11"/>
  <c r="L11" i="11" l="1"/>
  <c r="L10" i="11"/>
  <c r="M9" i="11"/>
  <c r="L33" i="11"/>
  <c r="K34" i="11"/>
  <c r="K35" i="11"/>
  <c r="AR133" i="11"/>
  <c r="AL121" i="11"/>
  <c r="M23" i="11"/>
  <c r="M22" i="11"/>
  <c r="N21" i="11"/>
  <c r="C152" i="11"/>
  <c r="C141" i="11"/>
  <c r="AP126" i="11"/>
  <c r="AM114" i="11"/>
  <c r="I58" i="11"/>
  <c r="J57" i="11"/>
  <c r="I59" i="11"/>
  <c r="C131" i="11"/>
  <c r="D129" i="11"/>
  <c r="C130" i="11"/>
  <c r="I69" i="11"/>
  <c r="H70" i="11"/>
  <c r="H71" i="11"/>
  <c r="AL150" i="11"/>
  <c r="AR162" i="11"/>
  <c r="E107" i="11"/>
  <c r="E106" i="11"/>
  <c r="F105" i="11"/>
  <c r="G82" i="11"/>
  <c r="G83" i="11"/>
  <c r="H81" i="11"/>
  <c r="AR134" i="11"/>
  <c r="AL122" i="11"/>
  <c r="AR149" i="11"/>
  <c r="AL137" i="11"/>
  <c r="AM137" i="11" s="1"/>
  <c r="J46" i="11"/>
  <c r="K45" i="11"/>
  <c r="J47" i="11"/>
  <c r="AR160" i="11"/>
  <c r="AL148" i="11"/>
  <c r="AM148" i="11" s="1"/>
  <c r="D118" i="11"/>
  <c r="E117" i="11"/>
  <c r="D119" i="11"/>
  <c r="G93" i="11"/>
  <c r="F95" i="11"/>
  <c r="F94" i="11"/>
  <c r="AR135" i="11"/>
  <c r="AL123" i="11"/>
  <c r="N9" i="11" l="1"/>
  <c r="M10" i="11"/>
  <c r="M11" i="11"/>
  <c r="E119" i="11"/>
  <c r="E118" i="11"/>
  <c r="F117" i="11"/>
  <c r="AR161" i="11"/>
  <c r="AL149" i="11"/>
  <c r="AM149" i="11" s="1"/>
  <c r="D130" i="11"/>
  <c r="E129" i="11"/>
  <c r="D131" i="11"/>
  <c r="AR147" i="11"/>
  <c r="AL135" i="11"/>
  <c r="AR146" i="11"/>
  <c r="AL134" i="11"/>
  <c r="AP138" i="11"/>
  <c r="AM126" i="11"/>
  <c r="G105" i="11"/>
  <c r="F107" i="11"/>
  <c r="F106" i="11"/>
  <c r="D141" i="11"/>
  <c r="C143" i="11"/>
  <c r="C142" i="11"/>
  <c r="C164" i="11"/>
  <c r="C153" i="11"/>
  <c r="L34" i="11"/>
  <c r="M33" i="11"/>
  <c r="L35" i="11"/>
  <c r="H93" i="11"/>
  <c r="G95" i="11"/>
  <c r="G94" i="11"/>
  <c r="AL162" i="11"/>
  <c r="AR174" i="11"/>
  <c r="O21" i="11"/>
  <c r="N23" i="11"/>
  <c r="N22" i="11"/>
  <c r="AR172" i="11"/>
  <c r="AL160" i="11"/>
  <c r="AM160" i="11" s="1"/>
  <c r="K47" i="11"/>
  <c r="L45" i="11"/>
  <c r="K46" i="11"/>
  <c r="I81" i="11"/>
  <c r="H82" i="11"/>
  <c r="H83" i="11"/>
  <c r="J69" i="11"/>
  <c r="I70" i="11"/>
  <c r="I71" i="11"/>
  <c r="K57" i="11"/>
  <c r="J59" i="11"/>
  <c r="J58" i="11"/>
  <c r="AR145" i="11"/>
  <c r="AL133" i="11"/>
  <c r="N10" i="11" l="1"/>
  <c r="O9" i="11"/>
  <c r="N11" i="11"/>
  <c r="AL174" i="11"/>
  <c r="AR186" i="11"/>
  <c r="M45" i="11"/>
  <c r="L47" i="11"/>
  <c r="L46" i="11"/>
  <c r="C165" i="11"/>
  <c r="C176" i="11"/>
  <c r="AP150" i="11"/>
  <c r="AM138" i="11"/>
  <c r="AR173" i="11"/>
  <c r="AL161" i="11"/>
  <c r="AM161" i="11" s="1"/>
  <c r="AR157" i="11"/>
  <c r="AL145" i="11"/>
  <c r="AR158" i="11"/>
  <c r="AL146" i="11"/>
  <c r="J71" i="11"/>
  <c r="J70" i="11"/>
  <c r="K69" i="11"/>
  <c r="F118" i="11"/>
  <c r="G117" i="11"/>
  <c r="F119" i="11"/>
  <c r="K58" i="11"/>
  <c r="K59" i="11"/>
  <c r="L57" i="11"/>
  <c r="AR184" i="11"/>
  <c r="AL172" i="11"/>
  <c r="AM172" i="11" s="1"/>
  <c r="G106" i="11"/>
  <c r="H105" i="11"/>
  <c r="G107" i="11"/>
  <c r="H95" i="11"/>
  <c r="H94" i="11"/>
  <c r="I93" i="11"/>
  <c r="AR159" i="11"/>
  <c r="AL147" i="11"/>
  <c r="O23" i="11"/>
  <c r="P21" i="11"/>
  <c r="O22" i="11"/>
  <c r="M35" i="11"/>
  <c r="N33" i="11"/>
  <c r="M34" i="11"/>
  <c r="F129" i="11"/>
  <c r="E130" i="11"/>
  <c r="E131" i="11"/>
  <c r="I83" i="11"/>
  <c r="I82" i="11"/>
  <c r="J81" i="11"/>
  <c r="C154" i="11"/>
  <c r="D153" i="11"/>
  <c r="C155" i="11"/>
  <c r="D142" i="11"/>
  <c r="D143" i="11"/>
  <c r="E141" i="11"/>
  <c r="O11" i="11" l="1"/>
  <c r="P9" i="11"/>
  <c r="O10" i="11"/>
  <c r="AL157" i="11"/>
  <c r="AR169" i="11"/>
  <c r="L69" i="11"/>
  <c r="K70" i="11"/>
  <c r="K71" i="11"/>
  <c r="M46" i="11"/>
  <c r="N45" i="11"/>
  <c r="M47" i="11"/>
  <c r="D154" i="11"/>
  <c r="D155" i="11"/>
  <c r="E153" i="11"/>
  <c r="H106" i="11"/>
  <c r="H107" i="11"/>
  <c r="I105" i="11"/>
  <c r="AR198" i="11"/>
  <c r="AL186" i="11"/>
  <c r="AL159" i="11"/>
  <c r="AR171" i="11"/>
  <c r="AR185" i="11"/>
  <c r="AL173" i="11"/>
  <c r="AM173" i="11" s="1"/>
  <c r="P22" i="11"/>
  <c r="P23" i="11"/>
  <c r="Q21" i="11"/>
  <c r="J93" i="11"/>
  <c r="I94" i="11"/>
  <c r="I95" i="11"/>
  <c r="H117" i="11"/>
  <c r="G119" i="11"/>
  <c r="G118" i="11"/>
  <c r="F141" i="11"/>
  <c r="E143" i="11"/>
  <c r="E142" i="11"/>
  <c r="AL158" i="11"/>
  <c r="AR170" i="11"/>
  <c r="K81" i="11"/>
  <c r="J82" i="11"/>
  <c r="J83" i="11"/>
  <c r="F131" i="11"/>
  <c r="F130" i="11"/>
  <c r="G129" i="11"/>
  <c r="AR196" i="11"/>
  <c r="AL184" i="11"/>
  <c r="AM184" i="11" s="1"/>
  <c r="AP162" i="11"/>
  <c r="AM150" i="11"/>
  <c r="M57" i="11"/>
  <c r="L59" i="11"/>
  <c r="L58" i="11"/>
  <c r="C177" i="11"/>
  <c r="C188" i="11"/>
  <c r="N35" i="11"/>
  <c r="O33" i="11"/>
  <c r="N34" i="11"/>
  <c r="D165" i="11"/>
  <c r="C167" i="11"/>
  <c r="C166" i="11"/>
  <c r="Q9" i="11" l="1"/>
  <c r="P10" i="11"/>
  <c r="P11" i="11"/>
  <c r="J95" i="11"/>
  <c r="J94" i="11"/>
  <c r="K93" i="11"/>
  <c r="AL196" i="11"/>
  <c r="AM196" i="11" s="1"/>
  <c r="AR208" i="11"/>
  <c r="F142" i="11"/>
  <c r="G141" i="11"/>
  <c r="F143" i="11"/>
  <c r="L81" i="11"/>
  <c r="K83" i="11"/>
  <c r="K82" i="11"/>
  <c r="AR210" i="11"/>
  <c r="AL198" i="11"/>
  <c r="AR183" i="11"/>
  <c r="AL171" i="11"/>
  <c r="N47" i="11"/>
  <c r="N46" i="11"/>
  <c r="O45" i="11"/>
  <c r="C189" i="11"/>
  <c r="C200" i="11"/>
  <c r="C178" i="11"/>
  <c r="C179" i="11"/>
  <c r="D177" i="11"/>
  <c r="AR182" i="11"/>
  <c r="AL170" i="11"/>
  <c r="I107" i="11"/>
  <c r="J105" i="11"/>
  <c r="I106" i="11"/>
  <c r="R21" i="11"/>
  <c r="Q23" i="11"/>
  <c r="Q22" i="11"/>
  <c r="L71" i="11"/>
  <c r="M69" i="11"/>
  <c r="L70" i="11"/>
  <c r="E165" i="11"/>
  <c r="D167" i="11"/>
  <c r="D166" i="11"/>
  <c r="AL169" i="11"/>
  <c r="AR181" i="11"/>
  <c r="N57" i="11"/>
  <c r="M59" i="11"/>
  <c r="M58" i="11"/>
  <c r="I117" i="11"/>
  <c r="H119" i="11"/>
  <c r="H118" i="11"/>
  <c r="P33" i="11"/>
  <c r="O34" i="11"/>
  <c r="O35" i="11"/>
  <c r="AP174" i="11"/>
  <c r="AM162" i="11"/>
  <c r="E155" i="11"/>
  <c r="E154" i="11"/>
  <c r="F153" i="11"/>
  <c r="G130" i="11"/>
  <c r="H129" i="11"/>
  <c r="G131" i="11"/>
  <c r="AL185" i="11"/>
  <c r="AM185" i="11" s="1"/>
  <c r="AR197" i="11"/>
  <c r="Q10" i="11" l="1"/>
  <c r="Q11" i="11"/>
  <c r="R9" i="11"/>
  <c r="I129" i="11"/>
  <c r="H131" i="11"/>
  <c r="H130" i="11"/>
  <c r="M71" i="11"/>
  <c r="M70" i="11"/>
  <c r="N69" i="11"/>
  <c r="AR222" i="11"/>
  <c r="AL210" i="11"/>
  <c r="N58" i="11"/>
  <c r="O57" i="11"/>
  <c r="N59" i="11"/>
  <c r="AL182" i="11"/>
  <c r="AR194" i="11"/>
  <c r="P34" i="11"/>
  <c r="Q33" i="11"/>
  <c r="P35" i="11"/>
  <c r="K94" i="11"/>
  <c r="K95" i="11"/>
  <c r="L93" i="11"/>
  <c r="F155" i="11"/>
  <c r="G153" i="11"/>
  <c r="F154" i="11"/>
  <c r="C212" i="11"/>
  <c r="C201" i="11"/>
  <c r="E167" i="11"/>
  <c r="F165" i="11"/>
  <c r="E166" i="11"/>
  <c r="AL183" i="11"/>
  <c r="AR195" i="11"/>
  <c r="R23" i="11"/>
  <c r="R22" i="11"/>
  <c r="S21" i="11"/>
  <c r="C190" i="11"/>
  <c r="C191" i="11"/>
  <c r="D189" i="11"/>
  <c r="P45" i="11"/>
  <c r="O46" i="11"/>
  <c r="O47" i="11"/>
  <c r="M81" i="11"/>
  <c r="L83" i="11"/>
  <c r="L82" i="11"/>
  <c r="J106" i="11"/>
  <c r="K105" i="11"/>
  <c r="J107" i="11"/>
  <c r="AR209" i="11"/>
  <c r="AL197" i="11"/>
  <c r="AM197" i="11" s="1"/>
  <c r="G143" i="11"/>
  <c r="H141" i="11"/>
  <c r="G142" i="11"/>
  <c r="AR220" i="11"/>
  <c r="AL208" i="11"/>
  <c r="AM208" i="11" s="1"/>
  <c r="D178" i="11"/>
  <c r="E177" i="11"/>
  <c r="D179" i="11"/>
  <c r="AL181" i="11"/>
  <c r="AR193" i="11"/>
  <c r="AP186" i="11"/>
  <c r="AM174" i="11"/>
  <c r="I119" i="11"/>
  <c r="J117" i="11"/>
  <c r="I118" i="11"/>
  <c r="S9" i="11" l="1"/>
  <c r="R11" i="11"/>
  <c r="R10" i="11"/>
  <c r="K117" i="11"/>
  <c r="J119" i="11"/>
  <c r="J118" i="11"/>
  <c r="D201" i="11"/>
  <c r="C202" i="11"/>
  <c r="C203" i="11"/>
  <c r="C224" i="11"/>
  <c r="C213" i="11"/>
  <c r="AL220" i="11"/>
  <c r="AM220" i="11" s="1"/>
  <c r="AR232" i="11"/>
  <c r="Q35" i="11"/>
  <c r="Q34" i="11"/>
  <c r="R33" i="11"/>
  <c r="S22" i="11"/>
  <c r="S23" i="11"/>
  <c r="T21" i="11"/>
  <c r="N71" i="11"/>
  <c r="O69" i="11"/>
  <c r="N70" i="11"/>
  <c r="AP198" i="11"/>
  <c r="AM186" i="11"/>
  <c r="AR207" i="11"/>
  <c r="AL195" i="11"/>
  <c r="E179" i="11"/>
  <c r="E178" i="11"/>
  <c r="F177" i="11"/>
  <c r="P47" i="11"/>
  <c r="Q45" i="11"/>
  <c r="P46" i="11"/>
  <c r="E189" i="11"/>
  <c r="D190" i="11"/>
  <c r="D191" i="11"/>
  <c r="AL194" i="11"/>
  <c r="AR206" i="11"/>
  <c r="L105" i="11"/>
  <c r="K106" i="11"/>
  <c r="K107" i="11"/>
  <c r="H142" i="11"/>
  <c r="I141" i="11"/>
  <c r="H143" i="11"/>
  <c r="AR205" i="11"/>
  <c r="AL193" i="11"/>
  <c r="P57" i="11"/>
  <c r="O58" i="11"/>
  <c r="O59" i="11"/>
  <c r="I131" i="11"/>
  <c r="I130" i="11"/>
  <c r="J129" i="11"/>
  <c r="H153" i="11"/>
  <c r="G154" i="11"/>
  <c r="G155" i="11"/>
  <c r="AL209" i="11"/>
  <c r="AM209" i="11" s="1"/>
  <c r="AR221" i="11"/>
  <c r="N81" i="11"/>
  <c r="M82" i="11"/>
  <c r="M83" i="11"/>
  <c r="L95" i="11"/>
  <c r="M93" i="11"/>
  <c r="L94" i="11"/>
  <c r="F166" i="11"/>
  <c r="F167" i="11"/>
  <c r="G165" i="11"/>
  <c r="AL222" i="11"/>
  <c r="AR234" i="11"/>
  <c r="S10" i="11" l="1"/>
  <c r="S11" i="11"/>
  <c r="T9" i="11"/>
  <c r="AR244" i="11"/>
  <c r="AL232" i="11"/>
  <c r="AM232" i="11" s="1"/>
  <c r="C225" i="11"/>
  <c r="C236" i="11"/>
  <c r="AR218" i="11"/>
  <c r="AL206" i="11"/>
  <c r="C214" i="11"/>
  <c r="C215" i="11"/>
  <c r="D213" i="11"/>
  <c r="AR233" i="11"/>
  <c r="AL221" i="11"/>
  <c r="AM221" i="11" s="1"/>
  <c r="K119" i="11"/>
  <c r="L117" i="11"/>
  <c r="K118" i="11"/>
  <c r="E201" i="11"/>
  <c r="D203" i="11"/>
  <c r="D202" i="11"/>
  <c r="S33" i="11"/>
  <c r="R35" i="11"/>
  <c r="R34" i="11"/>
  <c r="H154" i="11"/>
  <c r="I153" i="11"/>
  <c r="H155" i="11"/>
  <c r="P59" i="11"/>
  <c r="P58" i="11"/>
  <c r="Q57" i="11"/>
  <c r="G167" i="11"/>
  <c r="G166" i="11"/>
  <c r="H165" i="11"/>
  <c r="O70" i="11"/>
  <c r="O71" i="11"/>
  <c r="P69" i="11"/>
  <c r="E191" i="11"/>
  <c r="E190" i="11"/>
  <c r="F189" i="11"/>
  <c r="AL205" i="11"/>
  <c r="AR217" i="11"/>
  <c r="AR219" i="11"/>
  <c r="AL207" i="11"/>
  <c r="U21" i="11"/>
  <c r="T23" i="11"/>
  <c r="T22" i="11"/>
  <c r="AR246" i="11"/>
  <c r="AL234" i="11"/>
  <c r="Q46" i="11"/>
  <c r="Q47" i="11"/>
  <c r="R45" i="11"/>
  <c r="G177" i="11"/>
  <c r="F179" i="11"/>
  <c r="F178" i="11"/>
  <c r="AP210" i="11"/>
  <c r="AM198" i="11"/>
  <c r="J131" i="11"/>
  <c r="J130" i="11"/>
  <c r="K129" i="11"/>
  <c r="N83" i="11"/>
  <c r="N82" i="11"/>
  <c r="O81" i="11"/>
  <c r="I142" i="11"/>
  <c r="I143" i="11"/>
  <c r="J141" i="11"/>
  <c r="M94" i="11"/>
  <c r="N93" i="11"/>
  <c r="M95" i="11"/>
  <c r="M105" i="11"/>
  <c r="L106" i="11"/>
  <c r="L107" i="11"/>
  <c r="U9" i="11" l="1"/>
  <c r="T10" i="11"/>
  <c r="T11" i="11"/>
  <c r="O82" i="11"/>
  <c r="O83" i="11"/>
  <c r="P81" i="11"/>
  <c r="AP222" i="11"/>
  <c r="AM210" i="11"/>
  <c r="AR258" i="11"/>
  <c r="AL246" i="11"/>
  <c r="J153" i="11"/>
  <c r="I155" i="11"/>
  <c r="I154" i="11"/>
  <c r="AR245" i="11"/>
  <c r="AL233" i="11"/>
  <c r="AM233" i="11" s="1"/>
  <c r="AL218" i="11"/>
  <c r="AR230" i="11"/>
  <c r="U23" i="11"/>
  <c r="U22" i="11"/>
  <c r="V21" i="11"/>
  <c r="F190" i="11"/>
  <c r="G189" i="11"/>
  <c r="F191" i="11"/>
  <c r="C248" i="11"/>
  <c r="C237" i="11"/>
  <c r="H166" i="11"/>
  <c r="I165" i="11"/>
  <c r="H167" i="11"/>
  <c r="D225" i="11"/>
  <c r="C226" i="11"/>
  <c r="C227" i="11"/>
  <c r="L118" i="11"/>
  <c r="M117" i="11"/>
  <c r="L119" i="11"/>
  <c r="S34" i="11"/>
  <c r="T33" i="11"/>
  <c r="S35" i="11"/>
  <c r="E213" i="11"/>
  <c r="D214" i="11"/>
  <c r="D215" i="11"/>
  <c r="AR256" i="11"/>
  <c r="AL244" i="11"/>
  <c r="AM244" i="11" s="1"/>
  <c r="AL217" i="11"/>
  <c r="AR229" i="11"/>
  <c r="O93" i="11"/>
  <c r="N95" i="11"/>
  <c r="N94" i="11"/>
  <c r="F201" i="11"/>
  <c r="E203" i="11"/>
  <c r="E202" i="11"/>
  <c r="N105" i="11"/>
  <c r="M107" i="11"/>
  <c r="M106" i="11"/>
  <c r="H177" i="11"/>
  <c r="G179" i="11"/>
  <c r="G178" i="11"/>
  <c r="K130" i="11"/>
  <c r="L129" i="11"/>
  <c r="K131" i="11"/>
  <c r="Q69" i="11"/>
  <c r="P70" i="11"/>
  <c r="P71" i="11"/>
  <c r="AR231" i="11"/>
  <c r="AL219" i="11"/>
  <c r="K141" i="11"/>
  <c r="J143" i="11"/>
  <c r="J142" i="11"/>
  <c r="R47" i="11"/>
  <c r="S45" i="11"/>
  <c r="R46" i="11"/>
  <c r="Q58" i="11"/>
  <c r="Q59" i="11"/>
  <c r="R57" i="11"/>
  <c r="U11" i="11" l="1"/>
  <c r="U10" i="11"/>
  <c r="V9" i="11"/>
  <c r="AP234" i="11"/>
  <c r="AM222" i="11"/>
  <c r="M129" i="11"/>
  <c r="L130" i="11"/>
  <c r="L131" i="11"/>
  <c r="F203" i="11"/>
  <c r="G201" i="11"/>
  <c r="F202" i="11"/>
  <c r="E215" i="11"/>
  <c r="F213" i="11"/>
  <c r="E214" i="11"/>
  <c r="P82" i="11"/>
  <c r="P83" i="11"/>
  <c r="Q81" i="11"/>
  <c r="AL258" i="11"/>
  <c r="AR270" i="11"/>
  <c r="Q70" i="11"/>
  <c r="Q71" i="11"/>
  <c r="R69" i="11"/>
  <c r="AL230" i="11"/>
  <c r="AR242" i="11"/>
  <c r="C238" i="11"/>
  <c r="D237" i="11"/>
  <c r="C239" i="11"/>
  <c r="AR257" i="11"/>
  <c r="AL245" i="11"/>
  <c r="AM245" i="11" s="1"/>
  <c r="T34" i="11"/>
  <c r="T35" i="11"/>
  <c r="U33" i="11"/>
  <c r="C260" i="11"/>
  <c r="C249" i="11"/>
  <c r="R58" i="11"/>
  <c r="R59" i="11"/>
  <c r="S57" i="11"/>
  <c r="AR243" i="11"/>
  <c r="AL231" i="11"/>
  <c r="D227" i="11"/>
  <c r="D226" i="11"/>
  <c r="E225" i="11"/>
  <c r="K143" i="11"/>
  <c r="L141" i="11"/>
  <c r="K142" i="11"/>
  <c r="O95" i="11"/>
  <c r="P93" i="11"/>
  <c r="O94" i="11"/>
  <c r="M118" i="11"/>
  <c r="N117" i="11"/>
  <c r="M119" i="11"/>
  <c r="H189" i="11"/>
  <c r="G191" i="11"/>
  <c r="G190" i="11"/>
  <c r="H178" i="11"/>
  <c r="I177" i="11"/>
  <c r="H179" i="11"/>
  <c r="AR241" i="11"/>
  <c r="AL229" i="11"/>
  <c r="J154" i="11"/>
  <c r="K153" i="11"/>
  <c r="J155" i="11"/>
  <c r="O105" i="11"/>
  <c r="N107" i="11"/>
  <c r="N106" i="11"/>
  <c r="AL256" i="11"/>
  <c r="AM256" i="11" s="1"/>
  <c r="AR268" i="11"/>
  <c r="S47" i="11"/>
  <c r="S46" i="11"/>
  <c r="T45" i="11"/>
  <c r="I166" i="11"/>
  <c r="I167" i="11"/>
  <c r="J165" i="11"/>
  <c r="V23" i="11"/>
  <c r="W21" i="11"/>
  <c r="V22" i="11"/>
  <c r="V11" i="11" l="1"/>
  <c r="W9" i="11"/>
  <c r="V10" i="11"/>
  <c r="AL243" i="11"/>
  <c r="AR255" i="11"/>
  <c r="AL242" i="11"/>
  <c r="AR254" i="11"/>
  <c r="AR269" i="11"/>
  <c r="AL257" i="11"/>
  <c r="AM257" i="11" s="1"/>
  <c r="AP246" i="11"/>
  <c r="AM234" i="11"/>
  <c r="P94" i="11"/>
  <c r="P95" i="11"/>
  <c r="Q93" i="11"/>
  <c r="R70" i="11"/>
  <c r="S69" i="11"/>
  <c r="R71" i="11"/>
  <c r="F215" i="11"/>
  <c r="G213" i="11"/>
  <c r="F214" i="11"/>
  <c r="J166" i="11"/>
  <c r="K165" i="11"/>
  <c r="J167" i="11"/>
  <c r="O117" i="11"/>
  <c r="N119" i="11"/>
  <c r="N118" i="11"/>
  <c r="U45" i="11"/>
  <c r="T47" i="11"/>
  <c r="T46" i="11"/>
  <c r="M141" i="11"/>
  <c r="L143" i="11"/>
  <c r="L142" i="11"/>
  <c r="AL270" i="11"/>
  <c r="AR282" i="11"/>
  <c r="N129" i="11"/>
  <c r="M131" i="11"/>
  <c r="M130" i="11"/>
  <c r="Q83" i="11"/>
  <c r="R81" i="11"/>
  <c r="Q82" i="11"/>
  <c r="H201" i="11"/>
  <c r="G202" i="11"/>
  <c r="G203" i="11"/>
  <c r="E237" i="11"/>
  <c r="D239" i="11"/>
  <c r="D238" i="11"/>
  <c r="AR280" i="11"/>
  <c r="AL268" i="11"/>
  <c r="AM268" i="11" s="1"/>
  <c r="C272" i="11"/>
  <c r="C261" i="11"/>
  <c r="J177" i="11"/>
  <c r="I179" i="11"/>
  <c r="I178" i="11"/>
  <c r="O107" i="11"/>
  <c r="O106" i="11"/>
  <c r="P105" i="11"/>
  <c r="L153" i="11"/>
  <c r="K154" i="11"/>
  <c r="K155" i="11"/>
  <c r="T57" i="11"/>
  <c r="S58" i="11"/>
  <c r="S59" i="11"/>
  <c r="AR253" i="11"/>
  <c r="AL241" i="11"/>
  <c r="D249" i="11"/>
  <c r="C251" i="11"/>
  <c r="C250" i="11"/>
  <c r="W22" i="11"/>
  <c r="X21" i="11"/>
  <c r="W23" i="11"/>
  <c r="I189" i="11"/>
  <c r="H191" i="11"/>
  <c r="H190" i="11"/>
  <c r="E226" i="11"/>
  <c r="E227" i="11"/>
  <c r="F225" i="11"/>
  <c r="U35" i="11"/>
  <c r="U34" i="11"/>
  <c r="V33" i="11"/>
  <c r="W11" i="11" l="1"/>
  <c r="X9" i="11"/>
  <c r="W10" i="11"/>
  <c r="O119" i="11"/>
  <c r="O118" i="11"/>
  <c r="P117" i="11"/>
  <c r="S71" i="11"/>
  <c r="S70" i="11"/>
  <c r="T69" i="11"/>
  <c r="AL254" i="11"/>
  <c r="AR266" i="11"/>
  <c r="J179" i="11"/>
  <c r="K177" i="11"/>
  <c r="J178" i="11"/>
  <c r="C262" i="11"/>
  <c r="C263" i="11"/>
  <c r="D261" i="11"/>
  <c r="H203" i="11"/>
  <c r="I201" i="11"/>
  <c r="H202" i="11"/>
  <c r="N141" i="11"/>
  <c r="M142" i="11"/>
  <c r="M143" i="11"/>
  <c r="AL255" i="11"/>
  <c r="AR267" i="11"/>
  <c r="T59" i="11"/>
  <c r="U57" i="11"/>
  <c r="T58" i="11"/>
  <c r="C273" i="11"/>
  <c r="C284" i="11"/>
  <c r="Q95" i="11"/>
  <c r="R93" i="11"/>
  <c r="Q94" i="11"/>
  <c r="D250" i="11"/>
  <c r="E249" i="11"/>
  <c r="D251" i="11"/>
  <c r="S81" i="11"/>
  <c r="R82" i="11"/>
  <c r="R83" i="11"/>
  <c r="K167" i="11"/>
  <c r="L165" i="11"/>
  <c r="K166" i="11"/>
  <c r="X23" i="11"/>
  <c r="Y21" i="11"/>
  <c r="X22" i="11"/>
  <c r="AL253" i="11"/>
  <c r="AR265" i="11"/>
  <c r="AR292" i="11"/>
  <c r="AL280" i="11"/>
  <c r="AM280" i="11" s="1"/>
  <c r="V35" i="11"/>
  <c r="V34" i="11"/>
  <c r="W33" i="11"/>
  <c r="U46" i="11"/>
  <c r="U47" i="11"/>
  <c r="V45" i="11"/>
  <c r="L154" i="11"/>
  <c r="M153" i="11"/>
  <c r="L155" i="11"/>
  <c r="AP258" i="11"/>
  <c r="AM246" i="11"/>
  <c r="AR294" i="11"/>
  <c r="AL282" i="11"/>
  <c r="AL269" i="11"/>
  <c r="AM269" i="11" s="1"/>
  <c r="AR281" i="11"/>
  <c r="F227" i="11"/>
  <c r="F226" i="11"/>
  <c r="G225" i="11"/>
  <c r="P106" i="11"/>
  <c r="Q105" i="11"/>
  <c r="P107" i="11"/>
  <c r="J189" i="11"/>
  <c r="I191" i="11"/>
  <c r="I190" i="11"/>
  <c r="E239" i="11"/>
  <c r="E238" i="11"/>
  <c r="F237" i="11"/>
  <c r="N131" i="11"/>
  <c r="O129" i="11"/>
  <c r="N130" i="11"/>
  <c r="G215" i="11"/>
  <c r="H213" i="11"/>
  <c r="G214" i="11"/>
  <c r="X10" i="11" l="1"/>
  <c r="X11" i="11"/>
  <c r="Y9" i="11"/>
  <c r="J191" i="11"/>
  <c r="K189" i="11"/>
  <c r="J190" i="11"/>
  <c r="F239" i="11"/>
  <c r="F238" i="11"/>
  <c r="G237" i="11"/>
  <c r="AR306" i="11"/>
  <c r="AL294" i="11"/>
  <c r="M165" i="11"/>
  <c r="L167" i="11"/>
  <c r="L166" i="11"/>
  <c r="C296" i="11"/>
  <c r="C285" i="11"/>
  <c r="T70" i="11"/>
  <c r="T71" i="11"/>
  <c r="U69" i="11"/>
  <c r="R94" i="11"/>
  <c r="S93" i="11"/>
  <c r="R95" i="11"/>
  <c r="C274" i="11"/>
  <c r="C275" i="11"/>
  <c r="D273" i="11"/>
  <c r="E261" i="11"/>
  <c r="D262" i="11"/>
  <c r="D263" i="11"/>
  <c r="I202" i="11"/>
  <c r="J201" i="11"/>
  <c r="I203" i="11"/>
  <c r="Q117" i="11"/>
  <c r="P119" i="11"/>
  <c r="P118" i="11"/>
  <c r="P129" i="11"/>
  <c r="O131" i="11"/>
  <c r="O130" i="11"/>
  <c r="Y23" i="11"/>
  <c r="Y22" i="11"/>
  <c r="Z21" i="11"/>
  <c r="R105" i="11"/>
  <c r="Q106" i="11"/>
  <c r="Q107" i="11"/>
  <c r="U59" i="11"/>
  <c r="U58" i="11"/>
  <c r="V57" i="11"/>
  <c r="N143" i="11"/>
  <c r="N142" i="11"/>
  <c r="O141" i="11"/>
  <c r="M154" i="11"/>
  <c r="M155" i="11"/>
  <c r="N153" i="11"/>
  <c r="K179" i="11"/>
  <c r="K178" i="11"/>
  <c r="L177" i="11"/>
  <c r="X33" i="11"/>
  <c r="W35" i="11"/>
  <c r="W34" i="11"/>
  <c r="H225" i="11"/>
  <c r="G227" i="11"/>
  <c r="G226" i="11"/>
  <c r="AR277" i="11"/>
  <c r="AL265" i="11"/>
  <c r="AR279" i="11"/>
  <c r="AL267" i="11"/>
  <c r="AR293" i="11"/>
  <c r="AL281" i="11"/>
  <c r="AM281" i="11" s="1"/>
  <c r="S82" i="11"/>
  <c r="T81" i="11"/>
  <c r="S83" i="11"/>
  <c r="E251" i="11"/>
  <c r="F249" i="11"/>
  <c r="E250" i="11"/>
  <c r="AR278" i="11"/>
  <c r="AL266" i="11"/>
  <c r="AP270" i="11"/>
  <c r="AM258" i="11"/>
  <c r="AL292" i="11"/>
  <c r="AM292" i="11" s="1"/>
  <c r="AR304" i="11"/>
  <c r="H215" i="11"/>
  <c r="I213" i="11"/>
  <c r="H214" i="11"/>
  <c r="V46" i="11"/>
  <c r="V47" i="11"/>
  <c r="W45" i="11"/>
  <c r="Y11" i="11" l="1"/>
  <c r="Y10" i="11"/>
  <c r="Z9" i="11"/>
  <c r="M177" i="11"/>
  <c r="L179" i="11"/>
  <c r="L178" i="11"/>
  <c r="R107" i="11"/>
  <c r="S105" i="11"/>
  <c r="R106" i="11"/>
  <c r="O153" i="11"/>
  <c r="N155" i="11"/>
  <c r="N154" i="11"/>
  <c r="Z23" i="11"/>
  <c r="Z22" i="11"/>
  <c r="AA21" i="11"/>
  <c r="J202" i="11"/>
  <c r="K201" i="11"/>
  <c r="J203" i="11"/>
  <c r="W47" i="11"/>
  <c r="X45" i="11"/>
  <c r="W46" i="11"/>
  <c r="G239" i="11"/>
  <c r="G238" i="11"/>
  <c r="H237" i="11"/>
  <c r="AL304" i="11"/>
  <c r="AM304" i="11" s="1"/>
  <c r="AR316" i="11"/>
  <c r="AR291" i="11"/>
  <c r="AL279" i="11"/>
  <c r="AP282" i="11"/>
  <c r="AM270" i="11"/>
  <c r="M166" i="11"/>
  <c r="N165" i="11"/>
  <c r="M167" i="11"/>
  <c r="C297" i="11"/>
  <c r="C308" i="11"/>
  <c r="P141" i="11"/>
  <c r="O143" i="11"/>
  <c r="O142" i="11"/>
  <c r="C287" i="11"/>
  <c r="C286" i="11"/>
  <c r="D285" i="11"/>
  <c r="AL278" i="11"/>
  <c r="AR290" i="11"/>
  <c r="AL277" i="11"/>
  <c r="AR289" i="11"/>
  <c r="P131" i="11"/>
  <c r="P130" i="11"/>
  <c r="Q129" i="11"/>
  <c r="E263" i="11"/>
  <c r="E262" i="11"/>
  <c r="F261" i="11"/>
  <c r="T93" i="11"/>
  <c r="S94" i="11"/>
  <c r="S95" i="11"/>
  <c r="L189" i="11"/>
  <c r="K190" i="11"/>
  <c r="K191" i="11"/>
  <c r="I225" i="11"/>
  <c r="H227" i="11"/>
  <c r="H226" i="11"/>
  <c r="V58" i="11"/>
  <c r="W57" i="11"/>
  <c r="V59" i="11"/>
  <c r="D274" i="11"/>
  <c r="E273" i="11"/>
  <c r="D275" i="11"/>
  <c r="T82" i="11"/>
  <c r="T83" i="11"/>
  <c r="U81" i="11"/>
  <c r="J213" i="11"/>
  <c r="I214" i="11"/>
  <c r="I215" i="11"/>
  <c r="G249" i="11"/>
  <c r="F251" i="11"/>
  <c r="F250" i="11"/>
  <c r="V69" i="11"/>
  <c r="U70" i="11"/>
  <c r="U71" i="11"/>
  <c r="AR305" i="11"/>
  <c r="AL293" i="11"/>
  <c r="AM293" i="11" s="1"/>
  <c r="X34" i="11"/>
  <c r="X35" i="11"/>
  <c r="Y33" i="11"/>
  <c r="Q118" i="11"/>
  <c r="Q119" i="11"/>
  <c r="R117" i="11"/>
  <c r="AR318" i="11"/>
  <c r="AL306" i="11"/>
  <c r="AA9" i="11" l="1"/>
  <c r="Z11" i="11"/>
  <c r="Z10" i="11"/>
  <c r="E285" i="11"/>
  <c r="D287" i="11"/>
  <c r="D286" i="11"/>
  <c r="N167" i="11"/>
  <c r="O165" i="11"/>
  <c r="N166" i="11"/>
  <c r="O154" i="11"/>
  <c r="O155" i="11"/>
  <c r="P153" i="11"/>
  <c r="L191" i="11"/>
  <c r="M189" i="11"/>
  <c r="L190" i="11"/>
  <c r="AL318" i="11"/>
  <c r="AR330" i="11"/>
  <c r="AR317" i="11"/>
  <c r="AL305" i="11"/>
  <c r="AM305" i="11" s="1"/>
  <c r="X46" i="11"/>
  <c r="X47" i="11"/>
  <c r="Y45" i="11"/>
  <c r="S106" i="11"/>
  <c r="T105" i="11"/>
  <c r="S107" i="11"/>
  <c r="AR301" i="11"/>
  <c r="AL289" i="11"/>
  <c r="E275" i="11"/>
  <c r="F273" i="11"/>
  <c r="E274" i="11"/>
  <c r="R119" i="11"/>
  <c r="R118" i="11"/>
  <c r="S117" i="11"/>
  <c r="G251" i="11"/>
  <c r="H249" i="11"/>
  <c r="G250" i="11"/>
  <c r="U93" i="11"/>
  <c r="T95" i="11"/>
  <c r="T94" i="11"/>
  <c r="AR302" i="11"/>
  <c r="AL290" i="11"/>
  <c r="F262" i="11"/>
  <c r="F263" i="11"/>
  <c r="G261" i="11"/>
  <c r="AP294" i="11"/>
  <c r="AM282" i="11"/>
  <c r="K203" i="11"/>
  <c r="K202" i="11"/>
  <c r="L201" i="11"/>
  <c r="W59" i="11"/>
  <c r="X57" i="11"/>
  <c r="W58" i="11"/>
  <c r="P142" i="11"/>
  <c r="P143" i="11"/>
  <c r="Q141" i="11"/>
  <c r="W69" i="11"/>
  <c r="V71" i="11"/>
  <c r="V70" i="11"/>
  <c r="AR303" i="11"/>
  <c r="AL291" i="11"/>
  <c r="AA22" i="11"/>
  <c r="AB21" i="11"/>
  <c r="AA23" i="11"/>
  <c r="M179" i="11"/>
  <c r="M178" i="11"/>
  <c r="N177" i="11"/>
  <c r="Y35" i="11"/>
  <c r="Z33" i="11"/>
  <c r="Y34" i="11"/>
  <c r="Q130" i="11"/>
  <c r="R129" i="11"/>
  <c r="Q131" i="11"/>
  <c r="AL316" i="11"/>
  <c r="AM316" i="11" s="1"/>
  <c r="AR328" i="11"/>
  <c r="J214" i="11"/>
  <c r="J215" i="11"/>
  <c r="K213" i="11"/>
  <c r="C320" i="11"/>
  <c r="C309" i="11"/>
  <c r="U83" i="11"/>
  <c r="U82" i="11"/>
  <c r="V81" i="11"/>
  <c r="I226" i="11"/>
  <c r="J225" i="11"/>
  <c r="I227" i="11"/>
  <c r="D297" i="11"/>
  <c r="C299" i="11"/>
  <c r="C298" i="11"/>
  <c r="I237" i="11"/>
  <c r="H239" i="11"/>
  <c r="H238" i="11"/>
  <c r="AA10" i="11" l="1"/>
  <c r="AB9" i="11"/>
  <c r="AA11" i="11"/>
  <c r="C321" i="11"/>
  <c r="C332" i="11"/>
  <c r="M201" i="11"/>
  <c r="L202" i="11"/>
  <c r="L203" i="11"/>
  <c r="Y57" i="11"/>
  <c r="X58" i="11"/>
  <c r="X59" i="11"/>
  <c r="AL303" i="11"/>
  <c r="AR315" i="11"/>
  <c r="AL302" i="11"/>
  <c r="AR314" i="11"/>
  <c r="Z45" i="11"/>
  <c r="Y46" i="11"/>
  <c r="Y47" i="11"/>
  <c r="C311" i="11"/>
  <c r="D309" i="11"/>
  <c r="C310" i="11"/>
  <c r="Z35" i="11"/>
  <c r="AA33" i="11"/>
  <c r="Z34" i="11"/>
  <c r="G263" i="11"/>
  <c r="G262" i="11"/>
  <c r="H261" i="11"/>
  <c r="AL301" i="11"/>
  <c r="AR313" i="11"/>
  <c r="N189" i="11"/>
  <c r="M190" i="11"/>
  <c r="M191" i="11"/>
  <c r="U105" i="11"/>
  <c r="T107" i="11"/>
  <c r="T106" i="11"/>
  <c r="N178" i="11"/>
  <c r="N179" i="11"/>
  <c r="O177" i="11"/>
  <c r="AP306" i="11"/>
  <c r="AM294" i="11"/>
  <c r="U95" i="11"/>
  <c r="U94" i="11"/>
  <c r="V93" i="11"/>
  <c r="Q142" i="11"/>
  <c r="Q143" i="11"/>
  <c r="R141" i="11"/>
  <c r="E287" i="11"/>
  <c r="F285" i="11"/>
  <c r="E286" i="11"/>
  <c r="F275" i="11"/>
  <c r="F274" i="11"/>
  <c r="G273" i="11"/>
  <c r="Q153" i="11"/>
  <c r="P154" i="11"/>
  <c r="P155" i="11"/>
  <c r="E297" i="11"/>
  <c r="D299" i="11"/>
  <c r="D298" i="11"/>
  <c r="H250" i="11"/>
  <c r="I249" i="11"/>
  <c r="H251" i="11"/>
  <c r="AR329" i="11"/>
  <c r="AL317" i="11"/>
  <c r="AM317" i="11" s="1"/>
  <c r="T117" i="11"/>
  <c r="S118" i="11"/>
  <c r="S119" i="11"/>
  <c r="R130" i="11"/>
  <c r="R131" i="11"/>
  <c r="S129" i="11"/>
  <c r="P165" i="11"/>
  <c r="O167" i="11"/>
  <c r="O166" i="11"/>
  <c r="K215" i="11"/>
  <c r="K214" i="11"/>
  <c r="L213" i="11"/>
  <c r="X69" i="11"/>
  <c r="W70" i="11"/>
  <c r="W71" i="11"/>
  <c r="J237" i="11"/>
  <c r="I238" i="11"/>
  <c r="I239" i="11"/>
  <c r="J226" i="11"/>
  <c r="J227" i="11"/>
  <c r="K225" i="11"/>
  <c r="AR340" i="11"/>
  <c r="AL328" i="11"/>
  <c r="AM328" i="11" s="1"/>
  <c r="V82" i="11"/>
  <c r="W81" i="11"/>
  <c r="V83" i="11"/>
  <c r="AC21" i="11"/>
  <c r="AB23" i="11"/>
  <c r="AB22" i="11"/>
  <c r="AR342" i="11"/>
  <c r="AL330" i="11"/>
  <c r="AB11" i="11" l="1"/>
  <c r="AC9" i="11"/>
  <c r="AB10" i="11"/>
  <c r="I250" i="11"/>
  <c r="I251" i="11"/>
  <c r="J249" i="11"/>
  <c r="N190" i="11"/>
  <c r="O189" i="11"/>
  <c r="N191" i="11"/>
  <c r="D311" i="11"/>
  <c r="E309" i="11"/>
  <c r="D310" i="11"/>
  <c r="J239" i="11"/>
  <c r="J238" i="11"/>
  <c r="K237" i="11"/>
  <c r="AR354" i="11"/>
  <c r="AL342" i="11"/>
  <c r="S130" i="11"/>
  <c r="S131" i="11"/>
  <c r="T129" i="11"/>
  <c r="AR325" i="11"/>
  <c r="AL313" i="11"/>
  <c r="AR326" i="11"/>
  <c r="AL314" i="11"/>
  <c r="X81" i="11"/>
  <c r="W83" i="11"/>
  <c r="W82" i="11"/>
  <c r="M202" i="11"/>
  <c r="M203" i="11"/>
  <c r="N201" i="11"/>
  <c r="H273" i="11"/>
  <c r="G274" i="11"/>
  <c r="G275" i="11"/>
  <c r="P167" i="11"/>
  <c r="P166" i="11"/>
  <c r="Q165" i="11"/>
  <c r="X71" i="11"/>
  <c r="X70" i="11"/>
  <c r="Y69" i="11"/>
  <c r="AP318" i="11"/>
  <c r="AM306" i="11"/>
  <c r="AR327" i="11"/>
  <c r="AL315" i="11"/>
  <c r="C344" i="11"/>
  <c r="C333" i="11"/>
  <c r="F287" i="11"/>
  <c r="G285" i="11"/>
  <c r="F286" i="11"/>
  <c r="O178" i="11"/>
  <c r="O179" i="11"/>
  <c r="P177" i="11"/>
  <c r="H262" i="11"/>
  <c r="H263" i="11"/>
  <c r="I261" i="11"/>
  <c r="D321" i="11"/>
  <c r="C323" i="11"/>
  <c r="C322" i="11"/>
  <c r="U107" i="11"/>
  <c r="U106" i="11"/>
  <c r="V105" i="11"/>
  <c r="E299" i="11"/>
  <c r="F297" i="11"/>
  <c r="E298" i="11"/>
  <c r="Z47" i="11"/>
  <c r="Z46" i="11"/>
  <c r="AA45" i="11"/>
  <c r="AL340" i="11"/>
  <c r="AM340" i="11" s="1"/>
  <c r="AR352" i="11"/>
  <c r="T119" i="11"/>
  <c r="T118" i="11"/>
  <c r="U117" i="11"/>
  <c r="R142" i="11"/>
  <c r="R143" i="11"/>
  <c r="S141" i="11"/>
  <c r="Y58" i="11"/>
  <c r="Z57" i="11"/>
  <c r="Y59" i="11"/>
  <c r="AB33" i="11"/>
  <c r="AA35" i="11"/>
  <c r="AA34" i="11"/>
  <c r="W93" i="11"/>
  <c r="V94" i="11"/>
  <c r="V95" i="11"/>
  <c r="AD21" i="11"/>
  <c r="AC23" i="11"/>
  <c r="AC22" i="11"/>
  <c r="K227" i="11"/>
  <c r="L225" i="11"/>
  <c r="K226" i="11"/>
  <c r="M213" i="11"/>
  <c r="L214" i="11"/>
  <c r="L215" i="11"/>
  <c r="AR341" i="11"/>
  <c r="AL329" i="11"/>
  <c r="AM329" i="11" s="1"/>
  <c r="Q155" i="11"/>
  <c r="Q154" i="11"/>
  <c r="R153" i="11"/>
  <c r="AD9" i="11" l="1"/>
  <c r="AC10" i="11"/>
  <c r="AC11" i="11"/>
  <c r="R155" i="11"/>
  <c r="R154" i="11"/>
  <c r="S153" i="11"/>
  <c r="AD23" i="11"/>
  <c r="AD22" i="11"/>
  <c r="AE21" i="11"/>
  <c r="AB45" i="11"/>
  <c r="AA46" i="11"/>
  <c r="AA47" i="11"/>
  <c r="D333" i="11"/>
  <c r="C335" i="11"/>
  <c r="C334" i="11"/>
  <c r="AR364" i="11"/>
  <c r="AL352" i="11"/>
  <c r="AM352" i="11" s="1"/>
  <c r="H285" i="11"/>
  <c r="G287" i="11"/>
  <c r="G286" i="11"/>
  <c r="AL341" i="11"/>
  <c r="AM341" i="11" s="1"/>
  <c r="AR353" i="11"/>
  <c r="C345" i="11"/>
  <c r="C356" i="11"/>
  <c r="AL354" i="11"/>
  <c r="AR366" i="11"/>
  <c r="O190" i="11"/>
  <c r="P189" i="11"/>
  <c r="O191" i="11"/>
  <c r="Z58" i="11"/>
  <c r="AA57" i="11"/>
  <c r="Z59" i="11"/>
  <c r="E310" i="11"/>
  <c r="E311" i="11"/>
  <c r="F309" i="11"/>
  <c r="E321" i="11"/>
  <c r="D322" i="11"/>
  <c r="D323" i="11"/>
  <c r="AL325" i="11"/>
  <c r="AR337" i="11"/>
  <c r="R165" i="11"/>
  <c r="Q166" i="11"/>
  <c r="Q167" i="11"/>
  <c r="X82" i="11"/>
  <c r="X83" i="11"/>
  <c r="Y81" i="11"/>
  <c r="K249" i="11"/>
  <c r="J250" i="11"/>
  <c r="J251" i="11"/>
  <c r="U129" i="11"/>
  <c r="T131" i="11"/>
  <c r="T130" i="11"/>
  <c r="P179" i="11"/>
  <c r="P178" i="11"/>
  <c r="Q177" i="11"/>
  <c r="J261" i="11"/>
  <c r="I263" i="11"/>
  <c r="I262" i="11"/>
  <c r="W95" i="11"/>
  <c r="X93" i="11"/>
  <c r="W94" i="11"/>
  <c r="S143" i="11"/>
  <c r="T141" i="11"/>
  <c r="S142" i="11"/>
  <c r="AR339" i="11"/>
  <c r="AL327" i="11"/>
  <c r="M214" i="11"/>
  <c r="N213" i="11"/>
  <c r="M215" i="11"/>
  <c r="AB34" i="11"/>
  <c r="AC33" i="11"/>
  <c r="AB35" i="11"/>
  <c r="G297" i="11"/>
  <c r="F298" i="11"/>
  <c r="F299" i="11"/>
  <c r="AL326" i="11"/>
  <c r="AR338" i="11"/>
  <c r="V117" i="11"/>
  <c r="U119" i="11"/>
  <c r="U118" i="11"/>
  <c r="AP330" i="11"/>
  <c r="AM318" i="11"/>
  <c r="H275" i="11"/>
  <c r="H274" i="11"/>
  <c r="I273" i="11"/>
  <c r="K239" i="11"/>
  <c r="L237" i="11"/>
  <c r="K238" i="11"/>
  <c r="L226" i="11"/>
  <c r="M225" i="11"/>
  <c r="L227" i="11"/>
  <c r="V107" i="11"/>
  <c r="V106" i="11"/>
  <c r="W105" i="11"/>
  <c r="Y71" i="11"/>
  <c r="Z69" i="11"/>
  <c r="Y70" i="11"/>
  <c r="N202" i="11"/>
  <c r="O201" i="11"/>
  <c r="N203" i="11"/>
  <c r="AD11" i="11" l="1"/>
  <c r="AE9" i="11"/>
  <c r="AD10" i="11"/>
  <c r="AC35" i="11"/>
  <c r="AD33" i="11"/>
  <c r="AC34" i="11"/>
  <c r="AL366" i="11"/>
  <c r="AR378" i="11"/>
  <c r="I275" i="11"/>
  <c r="I274" i="11"/>
  <c r="J273" i="11"/>
  <c r="AB46" i="11"/>
  <c r="AC45" i="11"/>
  <c r="AB47" i="11"/>
  <c r="X94" i="11"/>
  <c r="X95" i="11"/>
  <c r="Y93" i="11"/>
  <c r="K251" i="11"/>
  <c r="K250" i="11"/>
  <c r="L249" i="11"/>
  <c r="E323" i="11"/>
  <c r="E322" i="11"/>
  <c r="F321" i="11"/>
  <c r="C368" i="11"/>
  <c r="C357" i="11"/>
  <c r="AE23" i="11"/>
  <c r="AE22" i="11"/>
  <c r="AF21" i="11"/>
  <c r="N225" i="11"/>
  <c r="M227" i="11"/>
  <c r="M226" i="11"/>
  <c r="Z81" i="11"/>
  <c r="Y83" i="11"/>
  <c r="Y82" i="11"/>
  <c r="F310" i="11"/>
  <c r="G309" i="11"/>
  <c r="F311" i="11"/>
  <c r="C346" i="11"/>
  <c r="C347" i="11"/>
  <c r="D345" i="11"/>
  <c r="P201" i="11"/>
  <c r="O202" i="11"/>
  <c r="O203" i="11"/>
  <c r="Q179" i="11"/>
  <c r="Q178" i="11"/>
  <c r="R177" i="11"/>
  <c r="AR365" i="11"/>
  <c r="AL353" i="11"/>
  <c r="AM353" i="11" s="1"/>
  <c r="D334" i="11"/>
  <c r="D335" i="11"/>
  <c r="E333" i="11"/>
  <c r="N215" i="11"/>
  <c r="N214" i="11"/>
  <c r="O213" i="11"/>
  <c r="S155" i="11"/>
  <c r="T153" i="11"/>
  <c r="S154" i="11"/>
  <c r="AP342" i="11"/>
  <c r="AM330" i="11"/>
  <c r="AR351" i="11"/>
  <c r="AL339" i="11"/>
  <c r="AB57" i="11"/>
  <c r="AA59" i="11"/>
  <c r="AA58" i="11"/>
  <c r="AA69" i="11"/>
  <c r="Z70" i="11"/>
  <c r="Z71" i="11"/>
  <c r="R167" i="11"/>
  <c r="R166" i="11"/>
  <c r="S165" i="11"/>
  <c r="W106" i="11"/>
  <c r="W107" i="11"/>
  <c r="X105" i="11"/>
  <c r="AR350" i="11"/>
  <c r="AL338" i="11"/>
  <c r="AR376" i="11"/>
  <c r="AL364" i="11"/>
  <c r="AM364" i="11" s="1"/>
  <c r="U131" i="11"/>
  <c r="V129" i="11"/>
  <c r="U130" i="11"/>
  <c r="AL337" i="11"/>
  <c r="AR349" i="11"/>
  <c r="I285" i="11"/>
  <c r="H286" i="11"/>
  <c r="H287" i="11"/>
  <c r="M237" i="11"/>
  <c r="L238" i="11"/>
  <c r="L239" i="11"/>
  <c r="V119" i="11"/>
  <c r="W117" i="11"/>
  <c r="V118" i="11"/>
  <c r="G298" i="11"/>
  <c r="G299" i="11"/>
  <c r="H297" i="11"/>
  <c r="U141" i="11"/>
  <c r="T142" i="11"/>
  <c r="T143" i="11"/>
  <c r="J262" i="11"/>
  <c r="K261" i="11"/>
  <c r="J263" i="11"/>
  <c r="Q189" i="11"/>
  <c r="P191" i="11"/>
  <c r="P190" i="11"/>
  <c r="AF9" i="11" l="1"/>
  <c r="AE10" i="11"/>
  <c r="AE11" i="11"/>
  <c r="AF22" i="11"/>
  <c r="AF23" i="11"/>
  <c r="AG21" i="11"/>
  <c r="AL351" i="11"/>
  <c r="AR363" i="11"/>
  <c r="O214" i="11"/>
  <c r="P213" i="11"/>
  <c r="O215" i="11"/>
  <c r="Y94" i="11"/>
  <c r="Y95" i="11"/>
  <c r="Z93" i="11"/>
  <c r="P203" i="11"/>
  <c r="P202" i="11"/>
  <c r="Q201" i="11"/>
  <c r="AR390" i="11"/>
  <c r="AL378" i="11"/>
  <c r="K263" i="11"/>
  <c r="K262" i="11"/>
  <c r="L261" i="11"/>
  <c r="AR388" i="11"/>
  <c r="AL376" i="11"/>
  <c r="AM376" i="11" s="1"/>
  <c r="AA70" i="11"/>
  <c r="AA71" i="11"/>
  <c r="AB69" i="11"/>
  <c r="H309" i="11"/>
  <c r="G310" i="11"/>
  <c r="G311" i="11"/>
  <c r="D357" i="11"/>
  <c r="C358" i="11"/>
  <c r="C359" i="11"/>
  <c r="D347" i="11"/>
  <c r="D346" i="11"/>
  <c r="E345" i="11"/>
  <c r="C369" i="11"/>
  <c r="C380" i="11"/>
  <c r="AC46" i="11"/>
  <c r="AC47" i="11"/>
  <c r="AD45" i="11"/>
  <c r="N227" i="11"/>
  <c r="N226" i="11"/>
  <c r="O225" i="11"/>
  <c r="U142" i="11"/>
  <c r="V141" i="11"/>
  <c r="U143" i="11"/>
  <c r="AE33" i="11"/>
  <c r="AD34" i="11"/>
  <c r="AD35" i="11"/>
  <c r="AP354" i="11"/>
  <c r="AM342" i="11"/>
  <c r="F322" i="11"/>
  <c r="G321" i="11"/>
  <c r="F323" i="11"/>
  <c r="S166" i="11"/>
  <c r="T165" i="11"/>
  <c r="S167" i="11"/>
  <c r="M239" i="11"/>
  <c r="M238" i="11"/>
  <c r="N237" i="11"/>
  <c r="AB59" i="11"/>
  <c r="AC57" i="11"/>
  <c r="AB58" i="11"/>
  <c r="AA81" i="11"/>
  <c r="Z82" i="11"/>
  <c r="Z83" i="11"/>
  <c r="X117" i="11"/>
  <c r="W118" i="11"/>
  <c r="W119" i="11"/>
  <c r="Y105" i="11"/>
  <c r="X107" i="11"/>
  <c r="X106" i="11"/>
  <c r="I286" i="11"/>
  <c r="I287" i="11"/>
  <c r="J285" i="11"/>
  <c r="U153" i="11"/>
  <c r="T155" i="11"/>
  <c r="T154" i="11"/>
  <c r="AL365" i="11"/>
  <c r="AM365" i="11" s="1"/>
  <c r="AR377" i="11"/>
  <c r="K273" i="11"/>
  <c r="J275" i="11"/>
  <c r="J274" i="11"/>
  <c r="V130" i="11"/>
  <c r="W129" i="11"/>
  <c r="V131" i="11"/>
  <c r="E335" i="11"/>
  <c r="F333" i="11"/>
  <c r="E334" i="11"/>
  <c r="AL350" i="11"/>
  <c r="AR362" i="11"/>
  <c r="I297" i="11"/>
  <c r="H298" i="11"/>
  <c r="H299" i="11"/>
  <c r="Q191" i="11"/>
  <c r="Q190" i="11"/>
  <c r="R189" i="11"/>
  <c r="AL349" i="11"/>
  <c r="AR361" i="11"/>
  <c r="R178" i="11"/>
  <c r="S177" i="11"/>
  <c r="R179" i="11"/>
  <c r="L250" i="11"/>
  <c r="L251" i="11"/>
  <c r="M249" i="11"/>
  <c r="AG9" i="11" l="1"/>
  <c r="AF10" i="11"/>
  <c r="AF11" i="11"/>
  <c r="G322" i="11"/>
  <c r="H321" i="11"/>
  <c r="G323" i="11"/>
  <c r="AR375" i="11"/>
  <c r="AL363" i="11"/>
  <c r="AR389" i="11"/>
  <c r="AL377" i="11"/>
  <c r="AM377" i="11" s="1"/>
  <c r="V153" i="11"/>
  <c r="U155" i="11"/>
  <c r="U154" i="11"/>
  <c r="AD47" i="11"/>
  <c r="AD46" i="11"/>
  <c r="AE45" i="11"/>
  <c r="AR402" i="11"/>
  <c r="AL402" i="11" s="1"/>
  <c r="AL390" i="11"/>
  <c r="AG23" i="11"/>
  <c r="AG22" i="11"/>
  <c r="AN30" i="11"/>
  <c r="AN22" i="11"/>
  <c r="AO22" i="11" s="1"/>
  <c r="AN29" i="11"/>
  <c r="AN25" i="11"/>
  <c r="AO25" i="11" s="1"/>
  <c r="AN28" i="11"/>
  <c r="AN26" i="11"/>
  <c r="AO26" i="11" s="1"/>
  <c r="AN27" i="11"/>
  <c r="AO27" i="11" s="1"/>
  <c r="Z105" i="11"/>
  <c r="Y106" i="11"/>
  <c r="Y107" i="11"/>
  <c r="AP366" i="11"/>
  <c r="AM354" i="11"/>
  <c r="Q202" i="11"/>
  <c r="Q203" i="11"/>
  <c r="R201" i="11"/>
  <c r="P214" i="11"/>
  <c r="P215" i="11"/>
  <c r="Q213" i="11"/>
  <c r="F335" i="11"/>
  <c r="F334" i="11"/>
  <c r="G333" i="11"/>
  <c r="M251" i="11"/>
  <c r="M250" i="11"/>
  <c r="N249" i="11"/>
  <c r="AE35" i="11"/>
  <c r="AE34" i="11"/>
  <c r="AF33" i="11"/>
  <c r="H310" i="11"/>
  <c r="H311" i="11"/>
  <c r="I309" i="11"/>
  <c r="AR373" i="11"/>
  <c r="AL361" i="11"/>
  <c r="C381" i="11"/>
  <c r="C392" i="11"/>
  <c r="C393" i="11" s="1"/>
  <c r="AB71" i="11"/>
  <c r="AB70" i="11"/>
  <c r="AC69" i="11"/>
  <c r="L263" i="11"/>
  <c r="M261" i="11"/>
  <c r="L262" i="11"/>
  <c r="W131" i="11"/>
  <c r="W130" i="11"/>
  <c r="X129" i="11"/>
  <c r="D359" i="11"/>
  <c r="D358" i="11"/>
  <c r="E357" i="11"/>
  <c r="AA93" i="11"/>
  <c r="Z94" i="11"/>
  <c r="Z95" i="11"/>
  <c r="P225" i="11"/>
  <c r="O227" i="11"/>
  <c r="O226" i="11"/>
  <c r="R190" i="11"/>
  <c r="S189" i="11"/>
  <c r="R191" i="11"/>
  <c r="T166" i="11"/>
  <c r="U165" i="11"/>
  <c r="T167" i="11"/>
  <c r="E346" i="11"/>
  <c r="E347" i="11"/>
  <c r="F345" i="11"/>
  <c r="N238" i="11"/>
  <c r="O237" i="11"/>
  <c r="N239" i="11"/>
  <c r="X119" i="11"/>
  <c r="Y117" i="11"/>
  <c r="X118" i="11"/>
  <c r="J286" i="11"/>
  <c r="J287" i="11"/>
  <c r="K285" i="11"/>
  <c r="C370" i="11"/>
  <c r="C371" i="11"/>
  <c r="D369" i="11"/>
  <c r="I299" i="11"/>
  <c r="J297" i="11"/>
  <c r="I298" i="11"/>
  <c r="AA83" i="11"/>
  <c r="AB81" i="11"/>
  <c r="AA82" i="11"/>
  <c r="L273" i="11"/>
  <c r="K274" i="11"/>
  <c r="K275" i="11"/>
  <c r="S178" i="11"/>
  <c r="S179" i="11"/>
  <c r="T177" i="11"/>
  <c r="AR374" i="11"/>
  <c r="AL362" i="11"/>
  <c r="AC59" i="11"/>
  <c r="AD57" i="11"/>
  <c r="AC58" i="11"/>
  <c r="V142" i="11"/>
  <c r="V143" i="11"/>
  <c r="W141" i="11"/>
  <c r="AR400" i="11"/>
  <c r="AL400" i="11" s="1"/>
  <c r="AM400" i="11" s="1"/>
  <c r="AL388" i="11"/>
  <c r="AM388" i="11" s="1"/>
  <c r="AG10" i="11" l="1"/>
  <c r="AG11" i="11"/>
  <c r="AN15" i="11"/>
  <c r="AO15" i="11" s="1"/>
  <c r="AN14" i="11"/>
  <c r="AO14" i="11" s="1"/>
  <c r="AN17" i="11"/>
  <c r="AN16" i="11"/>
  <c r="AN18" i="11"/>
  <c r="AN10" i="11"/>
  <c r="AO10" i="11" s="1"/>
  <c r="AP10" i="11" s="1"/>
  <c r="AP22" i="11" s="1"/>
  <c r="AN13" i="11"/>
  <c r="AO13" i="11" s="1"/>
  <c r="AJ27" i="11"/>
  <c r="AK27" i="11"/>
  <c r="I310" i="11"/>
  <c r="J309" i="11"/>
  <c r="I311" i="11"/>
  <c r="U177" i="11"/>
  <c r="T179" i="11"/>
  <c r="T178" i="11"/>
  <c r="Q215" i="11"/>
  <c r="R213" i="11"/>
  <c r="Q214" i="11"/>
  <c r="AK26" i="11"/>
  <c r="AJ26" i="11"/>
  <c r="AR387" i="11"/>
  <c r="AL375" i="11"/>
  <c r="AC70" i="11"/>
  <c r="AC71" i="11"/>
  <c r="AD69" i="11"/>
  <c r="D370" i="11"/>
  <c r="E369" i="11"/>
  <c r="D371" i="11"/>
  <c r="X130" i="11"/>
  <c r="Y129" i="11"/>
  <c r="X131" i="11"/>
  <c r="C394" i="11"/>
  <c r="D393" i="11"/>
  <c r="C395" i="11"/>
  <c r="AF34" i="11"/>
  <c r="AG33" i="11"/>
  <c r="AF35" i="11"/>
  <c r="H333" i="11"/>
  <c r="G335" i="11"/>
  <c r="G334" i="11"/>
  <c r="AE47" i="11"/>
  <c r="AE46" i="11"/>
  <c r="AF45" i="11"/>
  <c r="AL374" i="11"/>
  <c r="AR386" i="11"/>
  <c r="W143" i="11"/>
  <c r="W142" i="11"/>
  <c r="X141" i="11"/>
  <c r="L285" i="11"/>
  <c r="K286" i="11"/>
  <c r="K287" i="11"/>
  <c r="Q225" i="11"/>
  <c r="P227" i="11"/>
  <c r="P226" i="11"/>
  <c r="D381" i="11"/>
  <c r="C383" i="11"/>
  <c r="C382" i="11"/>
  <c r="AK25" i="11"/>
  <c r="AJ25" i="11"/>
  <c r="F347" i="11"/>
  <c r="G345" i="11"/>
  <c r="F346" i="11"/>
  <c r="S201" i="11"/>
  <c r="R203" i="11"/>
  <c r="R202" i="11"/>
  <c r="V155" i="11"/>
  <c r="W153" i="11"/>
  <c r="V154" i="11"/>
  <c r="O238" i="11"/>
  <c r="O239" i="11"/>
  <c r="P237" i="11"/>
  <c r="O249" i="11"/>
  <c r="N250" i="11"/>
  <c r="N251" i="11"/>
  <c r="I321" i="11"/>
  <c r="H323" i="11"/>
  <c r="H322" i="11"/>
  <c r="J298" i="11"/>
  <c r="K297" i="11"/>
  <c r="J299" i="11"/>
  <c r="AA95" i="11"/>
  <c r="AA94" i="11"/>
  <c r="AB93" i="11"/>
  <c r="AR401" i="11"/>
  <c r="AL401" i="11" s="1"/>
  <c r="AM401" i="11" s="1"/>
  <c r="AL389" i="11"/>
  <c r="AM389" i="11" s="1"/>
  <c r="S190" i="11"/>
  <c r="T189" i="11"/>
  <c r="S191" i="11"/>
  <c r="L274" i="11"/>
  <c r="L275" i="11"/>
  <c r="M273" i="11"/>
  <c r="Y118" i="11"/>
  <c r="Y119" i="11"/>
  <c r="Z117" i="11"/>
  <c r="F357" i="11"/>
  <c r="E359" i="11"/>
  <c r="E358" i="11"/>
  <c r="Z107" i="11"/>
  <c r="AA105" i="11"/>
  <c r="Z106" i="11"/>
  <c r="U166" i="11"/>
  <c r="V165" i="11"/>
  <c r="U167" i="11"/>
  <c r="AP378" i="11"/>
  <c r="AM366" i="11"/>
  <c r="AB82" i="11"/>
  <c r="AB83" i="11"/>
  <c r="AC81" i="11"/>
  <c r="AD58" i="11"/>
  <c r="AE57" i="11"/>
  <c r="AD59" i="11"/>
  <c r="M263" i="11"/>
  <c r="N261" i="11"/>
  <c r="M262" i="11"/>
  <c r="AL373" i="11"/>
  <c r="AR385" i="11"/>
  <c r="AK13" i="11" l="1"/>
  <c r="AP13" i="11"/>
  <c r="AJ13" i="11"/>
  <c r="AJ24" i="11"/>
  <c r="AK24" i="11" s="1"/>
  <c r="AS25" i="11" s="1"/>
  <c r="AP14" i="11"/>
  <c r="AJ14" i="11"/>
  <c r="AK14" i="11"/>
  <c r="AP15" i="11"/>
  <c r="AK15" i="11"/>
  <c r="AJ15" i="11"/>
  <c r="O261" i="11"/>
  <c r="N262" i="11"/>
  <c r="N263" i="11"/>
  <c r="AR398" i="11"/>
  <c r="AL398" i="11" s="1"/>
  <c r="AL386" i="11"/>
  <c r="AG35" i="11"/>
  <c r="AG34" i="11"/>
  <c r="AN42" i="11"/>
  <c r="AN37" i="11"/>
  <c r="AO37" i="11" s="1"/>
  <c r="AN40" i="11"/>
  <c r="AN39" i="11"/>
  <c r="AO39" i="11" s="1"/>
  <c r="AN34" i="11"/>
  <c r="AO34" i="11" s="1"/>
  <c r="AN38" i="11"/>
  <c r="AO38" i="11" s="1"/>
  <c r="AN41" i="11"/>
  <c r="K309" i="11"/>
  <c r="J310" i="11"/>
  <c r="J311" i="11"/>
  <c r="Q227" i="11"/>
  <c r="R225" i="11"/>
  <c r="Q226" i="11"/>
  <c r="AF47" i="11"/>
  <c r="AG45" i="11"/>
  <c r="AF46" i="11"/>
  <c r="Z129" i="11"/>
  <c r="Y130" i="11"/>
  <c r="Y131" i="11"/>
  <c r="M274" i="11"/>
  <c r="N273" i="11"/>
  <c r="M275" i="11"/>
  <c r="I333" i="11"/>
  <c r="H335" i="11"/>
  <c r="H334" i="11"/>
  <c r="D394" i="11"/>
  <c r="E393" i="11"/>
  <c r="D395" i="11"/>
  <c r="R214" i="11"/>
  <c r="R215" i="11"/>
  <c r="S213" i="11"/>
  <c r="AC93" i="11"/>
  <c r="AB95" i="11"/>
  <c r="AB94" i="11"/>
  <c r="L286" i="11"/>
  <c r="L287" i="11"/>
  <c r="M285" i="11"/>
  <c r="E371" i="11"/>
  <c r="E370" i="11"/>
  <c r="F369" i="11"/>
  <c r="AB105" i="11"/>
  <c r="AA107" i="11"/>
  <c r="AA106" i="11"/>
  <c r="AP390" i="11"/>
  <c r="AM378" i="11"/>
  <c r="K298" i="11"/>
  <c r="L297" i="11"/>
  <c r="K299" i="11"/>
  <c r="AD81" i="11"/>
  <c r="AC82" i="11"/>
  <c r="AC83" i="11"/>
  <c r="S203" i="11"/>
  <c r="S202" i="11"/>
  <c r="T201" i="11"/>
  <c r="G346" i="11"/>
  <c r="H345" i="11"/>
  <c r="G347" i="11"/>
  <c r="AE69" i="11"/>
  <c r="AD71" i="11"/>
  <c r="AD70" i="11"/>
  <c r="AR399" i="11"/>
  <c r="AL399" i="11" s="1"/>
  <c r="AL387" i="11"/>
  <c r="V166" i="11"/>
  <c r="V167" i="11"/>
  <c r="W165" i="11"/>
  <c r="W154" i="11"/>
  <c r="X153" i="11"/>
  <c r="W155" i="11"/>
  <c r="V177" i="11"/>
  <c r="U178" i="11"/>
  <c r="U179" i="11"/>
  <c r="J321" i="11"/>
  <c r="I322" i="11"/>
  <c r="I323" i="11"/>
  <c r="P249" i="11"/>
  <c r="O250" i="11"/>
  <c r="O251" i="11"/>
  <c r="P238" i="11"/>
  <c r="Q237" i="11"/>
  <c r="P239" i="11"/>
  <c r="AE58" i="11"/>
  <c r="AE59" i="11"/>
  <c r="AF57" i="11"/>
  <c r="F359" i="11"/>
  <c r="F358" i="11"/>
  <c r="G357" i="11"/>
  <c r="T191" i="11"/>
  <c r="T190" i="11"/>
  <c r="U189" i="11"/>
  <c r="AL385" i="11"/>
  <c r="AR397" i="11"/>
  <c r="AL397" i="11" s="1"/>
  <c r="Z118" i="11"/>
  <c r="AA117" i="11"/>
  <c r="Z119" i="11"/>
  <c r="D383" i="11"/>
  <c r="E381" i="11"/>
  <c r="D382" i="11"/>
  <c r="X142" i="11"/>
  <c r="X143" i="11"/>
  <c r="Y141" i="11"/>
  <c r="AM15" i="11" l="1"/>
  <c r="AP27" i="11"/>
  <c r="AM27" i="11" s="1"/>
  <c r="AM14" i="11"/>
  <c r="AP26" i="11"/>
  <c r="AM26" i="11" s="1"/>
  <c r="AJ12" i="11"/>
  <c r="AK12" i="11" s="1"/>
  <c r="AM13" i="11"/>
  <c r="AM12" i="11" s="1"/>
  <c r="AZ414" i="11" s="1"/>
  <c r="AP25" i="11"/>
  <c r="AM25" i="11" s="1"/>
  <c r="N274" i="11"/>
  <c r="N275" i="11"/>
  <c r="O273" i="11"/>
  <c r="S215" i="11"/>
  <c r="T213" i="11"/>
  <c r="S214" i="11"/>
  <c r="L309" i="11"/>
  <c r="K311" i="11"/>
  <c r="K310" i="11"/>
  <c r="E383" i="11"/>
  <c r="E382" i="11"/>
  <c r="F381" i="11"/>
  <c r="P251" i="11"/>
  <c r="P250" i="11"/>
  <c r="Q249" i="11"/>
  <c r="AE71" i="11"/>
  <c r="AF69" i="11"/>
  <c r="AE70" i="11"/>
  <c r="AB107" i="11"/>
  <c r="AB106" i="11"/>
  <c r="AC105" i="11"/>
  <c r="H346" i="11"/>
  <c r="I345" i="11"/>
  <c r="H347" i="11"/>
  <c r="T203" i="11"/>
  <c r="T202" i="11"/>
  <c r="U201" i="11"/>
  <c r="G358" i="11"/>
  <c r="H357" i="11"/>
  <c r="G359" i="11"/>
  <c r="AJ38" i="11"/>
  <c r="AK38" i="11"/>
  <c r="X154" i="11"/>
  <c r="X155" i="11"/>
  <c r="Y153" i="11"/>
  <c r="F371" i="11"/>
  <c r="F370" i="11"/>
  <c r="G369" i="11"/>
  <c r="AA129" i="11"/>
  <c r="Z131" i="11"/>
  <c r="Z130" i="11"/>
  <c r="AP34" i="11"/>
  <c r="W177" i="11"/>
  <c r="V179" i="11"/>
  <c r="V178" i="11"/>
  <c r="AD82" i="11"/>
  <c r="AE81" i="11"/>
  <c r="AD83" i="11"/>
  <c r="E394" i="11"/>
  <c r="F393" i="11"/>
  <c r="E395" i="11"/>
  <c r="AJ39" i="11"/>
  <c r="AK39" i="11"/>
  <c r="AA119" i="11"/>
  <c r="AB117" i="11"/>
  <c r="AA118" i="11"/>
  <c r="W167" i="11"/>
  <c r="W166" i="11"/>
  <c r="X165" i="11"/>
  <c r="AG46" i="11"/>
  <c r="AG47" i="11"/>
  <c r="AN46" i="11"/>
  <c r="AO46" i="11" s="1"/>
  <c r="AN52" i="11"/>
  <c r="AN51" i="11"/>
  <c r="AO51" i="11" s="1"/>
  <c r="AN53" i="11"/>
  <c r="AN50" i="11"/>
  <c r="AO50" i="11" s="1"/>
  <c r="AN49" i="11"/>
  <c r="AO49" i="11" s="1"/>
  <c r="AN54" i="11"/>
  <c r="O262" i="11"/>
  <c r="O263" i="11"/>
  <c r="P261" i="11"/>
  <c r="Q239" i="11"/>
  <c r="R237" i="11"/>
  <c r="Q238" i="11"/>
  <c r="Z141" i="11"/>
  <c r="Y143" i="11"/>
  <c r="Y142" i="11"/>
  <c r="M286" i="11"/>
  <c r="N285" i="11"/>
  <c r="M287" i="11"/>
  <c r="AJ37" i="11"/>
  <c r="AK37" i="11"/>
  <c r="AP402" i="11"/>
  <c r="AM402" i="11" s="1"/>
  <c r="AM390" i="11"/>
  <c r="L298" i="11"/>
  <c r="M297" i="11"/>
  <c r="L299" i="11"/>
  <c r="I335" i="11"/>
  <c r="J333" i="11"/>
  <c r="I334" i="11"/>
  <c r="AC94" i="11"/>
  <c r="AD93" i="11"/>
  <c r="AC95" i="11"/>
  <c r="AF59" i="11"/>
  <c r="AG57" i="11"/>
  <c r="AF58" i="11"/>
  <c r="V189" i="11"/>
  <c r="U190" i="11"/>
  <c r="U191" i="11"/>
  <c r="J322" i="11"/>
  <c r="J323" i="11"/>
  <c r="K321" i="11"/>
  <c r="R226" i="11"/>
  <c r="S225" i="11"/>
  <c r="R227" i="11"/>
  <c r="AP37" i="11" l="1"/>
  <c r="AM37" i="11" s="1"/>
  <c r="AP39" i="11"/>
  <c r="AM39" i="11" s="1"/>
  <c r="AM24" i="11"/>
  <c r="AZ415" i="11" s="1"/>
  <c r="AP38" i="11"/>
  <c r="AM38" i="11" s="1"/>
  <c r="AM36" i="11" s="1"/>
  <c r="AZ416" i="11" s="1"/>
  <c r="L321" i="11"/>
  <c r="K322" i="11"/>
  <c r="K323" i="11"/>
  <c r="W179" i="11"/>
  <c r="W178" i="11"/>
  <c r="X177" i="11"/>
  <c r="J345" i="11"/>
  <c r="I347" i="11"/>
  <c r="I346" i="11"/>
  <c r="M309" i="11"/>
  <c r="L311" i="11"/>
  <c r="L310" i="11"/>
  <c r="AA141" i="11"/>
  <c r="Z143" i="11"/>
  <c r="Z142" i="11"/>
  <c r="R238" i="11"/>
  <c r="R239" i="11"/>
  <c r="S237" i="11"/>
  <c r="AD95" i="11"/>
  <c r="AD94" i="11"/>
  <c r="AE93" i="11"/>
  <c r="P262" i="11"/>
  <c r="P263" i="11"/>
  <c r="Q261" i="11"/>
  <c r="T214" i="11"/>
  <c r="T215" i="11"/>
  <c r="U213" i="11"/>
  <c r="AA131" i="11"/>
  <c r="AB129" i="11"/>
  <c r="AA130" i="11"/>
  <c r="K333" i="11"/>
  <c r="J335" i="11"/>
  <c r="J334" i="11"/>
  <c r="AJ36" i="11"/>
  <c r="AK36" i="11" s="1"/>
  <c r="AS37" i="11" s="1"/>
  <c r="X166" i="11"/>
  <c r="Y165" i="11"/>
  <c r="X167" i="11"/>
  <c r="AC106" i="11"/>
  <c r="AD105" i="11"/>
  <c r="AC107" i="11"/>
  <c r="S227" i="11"/>
  <c r="S226" i="11"/>
  <c r="T225" i="11"/>
  <c r="F394" i="11"/>
  <c r="G393" i="11"/>
  <c r="F395" i="11"/>
  <c r="H369" i="11"/>
  <c r="G371" i="11"/>
  <c r="G370" i="11"/>
  <c r="P273" i="11"/>
  <c r="O274" i="11"/>
  <c r="O275" i="11"/>
  <c r="Q251" i="11"/>
  <c r="R249" i="11"/>
  <c r="Q250" i="11"/>
  <c r="N287" i="11"/>
  <c r="N286" i="11"/>
  <c r="O285" i="11"/>
  <c r="AP51" i="11"/>
  <c r="AM51" i="11" s="1"/>
  <c r="AK51" i="11"/>
  <c r="AJ51" i="11"/>
  <c r="N297" i="11"/>
  <c r="M298" i="11"/>
  <c r="M299" i="11"/>
  <c r="AJ49" i="11"/>
  <c r="AP49" i="11"/>
  <c r="AM49" i="11" s="1"/>
  <c r="AK49" i="11"/>
  <c r="I357" i="11"/>
  <c r="H358" i="11"/>
  <c r="H359" i="11"/>
  <c r="Y154" i="11"/>
  <c r="Y155" i="11"/>
  <c r="Z153" i="11"/>
  <c r="AF71" i="11"/>
  <c r="AG69" i="11"/>
  <c r="AF70" i="11"/>
  <c r="F383" i="11"/>
  <c r="F382" i="11"/>
  <c r="G381" i="11"/>
  <c r="AG59" i="11"/>
  <c r="AG58" i="11"/>
  <c r="AN61" i="11"/>
  <c r="AO61" i="11" s="1"/>
  <c r="AN62" i="11"/>
  <c r="AO62" i="11" s="1"/>
  <c r="AN65" i="11"/>
  <c r="AN66" i="11"/>
  <c r="AN63" i="11"/>
  <c r="AO63" i="11" s="1"/>
  <c r="AN64" i="11"/>
  <c r="AN58" i="11"/>
  <c r="AO58" i="11" s="1"/>
  <c r="W189" i="11"/>
  <c r="V191" i="11"/>
  <c r="V190" i="11"/>
  <c r="AJ50" i="11"/>
  <c r="AK50" i="11"/>
  <c r="AB119" i="11"/>
  <c r="AC117" i="11"/>
  <c r="AB118" i="11"/>
  <c r="AE82" i="11"/>
  <c r="AE83" i="11"/>
  <c r="AF81" i="11"/>
  <c r="AP46" i="11"/>
  <c r="U202" i="11"/>
  <c r="V201" i="11"/>
  <c r="U203" i="11"/>
  <c r="AP50" i="11" l="1"/>
  <c r="AM50" i="11" s="1"/>
  <c r="AM48" i="11" s="1"/>
  <c r="AZ417" i="11" s="1"/>
  <c r="V203" i="11"/>
  <c r="V202" i="11"/>
  <c r="W201" i="11"/>
  <c r="AJ48" i="11"/>
  <c r="AK48" i="11" s="1"/>
  <c r="AS49" i="11" s="1"/>
  <c r="O287" i="11"/>
  <c r="O286" i="11"/>
  <c r="P285" i="11"/>
  <c r="AB141" i="11"/>
  <c r="AA143" i="11"/>
  <c r="AA142" i="11"/>
  <c r="H370" i="11"/>
  <c r="I369" i="11"/>
  <c r="H371" i="11"/>
  <c r="M310" i="11"/>
  <c r="N309" i="11"/>
  <c r="M311" i="11"/>
  <c r="AA153" i="11"/>
  <c r="Z155" i="11"/>
  <c r="Z154" i="11"/>
  <c r="T226" i="11"/>
  <c r="U225" i="11"/>
  <c r="T227" i="11"/>
  <c r="K335" i="11"/>
  <c r="K334" i="11"/>
  <c r="L333" i="11"/>
  <c r="L323" i="11"/>
  <c r="L322" i="11"/>
  <c r="M321" i="11"/>
  <c r="W191" i="11"/>
  <c r="X189" i="11"/>
  <c r="W190" i="11"/>
  <c r="G382" i="11"/>
  <c r="G383" i="11"/>
  <c r="H381" i="11"/>
  <c r="O297" i="11"/>
  <c r="N298" i="11"/>
  <c r="N299" i="11"/>
  <c r="S249" i="11"/>
  <c r="R250" i="11"/>
  <c r="R251" i="11"/>
  <c r="AE105" i="11"/>
  <c r="AD107" i="11"/>
  <c r="AD106" i="11"/>
  <c r="AC129" i="11"/>
  <c r="AB131" i="11"/>
  <c r="AB130" i="11"/>
  <c r="Q263" i="11"/>
  <c r="Q262" i="11"/>
  <c r="R261" i="11"/>
  <c r="T237" i="11"/>
  <c r="S238" i="11"/>
  <c r="S239" i="11"/>
  <c r="J347" i="11"/>
  <c r="J346" i="11"/>
  <c r="K345" i="11"/>
  <c r="AP61" i="11"/>
  <c r="AM61" i="11" s="1"/>
  <c r="AJ61" i="11"/>
  <c r="AK61" i="11"/>
  <c r="I359" i="11"/>
  <c r="I358" i="11"/>
  <c r="J357" i="11"/>
  <c r="H393" i="11"/>
  <c r="G395" i="11"/>
  <c r="G394" i="11"/>
  <c r="AK62" i="11"/>
  <c r="AJ62" i="11"/>
  <c r="Z165" i="11"/>
  <c r="Y167" i="11"/>
  <c r="Y166" i="11"/>
  <c r="AG81" i="11"/>
  <c r="AF82" i="11"/>
  <c r="AF83" i="11"/>
  <c r="AP63" i="11"/>
  <c r="AM63" i="11" s="1"/>
  <c r="AK63" i="11"/>
  <c r="AJ63" i="11"/>
  <c r="AG70" i="11"/>
  <c r="AG71" i="11"/>
  <c r="AN70" i="11"/>
  <c r="AO70" i="11" s="1"/>
  <c r="AN75" i="11"/>
  <c r="AO75" i="11" s="1"/>
  <c r="AN76" i="11"/>
  <c r="AN78" i="11"/>
  <c r="AN77" i="11"/>
  <c r="AN74" i="11"/>
  <c r="AO74" i="11" s="1"/>
  <c r="AN73" i="11"/>
  <c r="AO73" i="11" s="1"/>
  <c r="AP58" i="11"/>
  <c r="V213" i="11"/>
  <c r="U215" i="11"/>
  <c r="U214" i="11"/>
  <c r="AD117" i="11"/>
  <c r="AC119" i="11"/>
  <c r="AC118" i="11"/>
  <c r="P274" i="11"/>
  <c r="P275" i="11"/>
  <c r="Q273" i="11"/>
  <c r="AF93" i="11"/>
  <c r="AE94" i="11"/>
  <c r="AE95" i="11"/>
  <c r="X179" i="11"/>
  <c r="X178" i="11"/>
  <c r="Y177" i="11"/>
  <c r="AY420" i="5"/>
  <c r="AY421" i="5"/>
  <c r="AY422" i="5"/>
  <c r="AY423" i="5"/>
  <c r="AY424" i="5"/>
  <c r="AY425" i="5"/>
  <c r="AY426" i="5"/>
  <c r="AY427" i="5" s="1"/>
  <c r="AY428" i="5" s="1"/>
  <c r="AY429" i="5" s="1"/>
  <c r="AY430" i="5" s="1"/>
  <c r="AY431" i="5" s="1"/>
  <c r="AY432" i="5" s="1"/>
  <c r="AY433" i="5" s="1"/>
  <c r="AY434" i="5" s="1"/>
  <c r="AY435" i="5" s="1"/>
  <c r="AY436" i="5" s="1"/>
  <c r="AY437" i="5" s="1"/>
  <c r="AY438" i="5" s="1"/>
  <c r="AY439" i="5" s="1"/>
  <c r="AY440" i="5" s="1"/>
  <c r="AY441" i="5" s="1"/>
  <c r="AY442" i="5" s="1"/>
  <c r="AY443" i="5" s="1"/>
  <c r="AY444" i="5" s="1"/>
  <c r="AY445" i="5" s="1"/>
  <c r="AY446" i="5" s="1"/>
  <c r="AY416" i="5"/>
  <c r="AY417" i="5" s="1"/>
  <c r="AY418" i="5" s="1"/>
  <c r="AY419" i="5" s="1"/>
  <c r="AY415" i="5"/>
  <c r="AY414" i="5"/>
  <c r="C128" i="5"/>
  <c r="AP62" i="11" l="1"/>
  <c r="AM62" i="11" s="1"/>
  <c r="AP75" i="11"/>
  <c r="AM75" i="11" s="1"/>
  <c r="AK75" i="11"/>
  <c r="AJ75" i="11"/>
  <c r="U226" i="11"/>
  <c r="U227" i="11"/>
  <c r="V225" i="11"/>
  <c r="W203" i="11"/>
  <c r="X201" i="11"/>
  <c r="W202" i="11"/>
  <c r="AE106" i="11"/>
  <c r="AE107" i="11"/>
  <c r="AF105" i="11"/>
  <c r="L345" i="11"/>
  <c r="K347" i="11"/>
  <c r="K346" i="11"/>
  <c r="V214" i="11"/>
  <c r="V215" i="11"/>
  <c r="W213" i="11"/>
  <c r="J359" i="11"/>
  <c r="K357" i="11"/>
  <c r="J358" i="11"/>
  <c r="Q274" i="11"/>
  <c r="Q275" i="11"/>
  <c r="R273" i="11"/>
  <c r="AA154" i="11"/>
  <c r="AB153" i="11"/>
  <c r="AA155" i="11"/>
  <c r="Z166" i="11"/>
  <c r="AA165" i="11"/>
  <c r="Z167" i="11"/>
  <c r="AG93" i="11"/>
  <c r="AF95" i="11"/>
  <c r="AF94" i="11"/>
  <c r="AJ73" i="11"/>
  <c r="AP73" i="11"/>
  <c r="AM73" i="11" s="1"/>
  <c r="AK73" i="11"/>
  <c r="T239" i="11"/>
  <c r="T238" i="11"/>
  <c r="U237" i="11"/>
  <c r="T249" i="11"/>
  <c r="S250" i="11"/>
  <c r="S251" i="11"/>
  <c r="I381" i="11"/>
  <c r="H383" i="11"/>
  <c r="H382" i="11"/>
  <c r="L334" i="11"/>
  <c r="M333" i="11"/>
  <c r="L335" i="11"/>
  <c r="M322" i="11"/>
  <c r="M323" i="11"/>
  <c r="N321" i="11"/>
  <c r="S261" i="11"/>
  <c r="R263" i="11"/>
  <c r="R262" i="11"/>
  <c r="AP70" i="11"/>
  <c r="N311" i="11"/>
  <c r="N310" i="11"/>
  <c r="O309" i="11"/>
  <c r="AB143" i="11"/>
  <c r="AC141" i="11"/>
  <c r="AB142" i="11"/>
  <c r="I371" i="11"/>
  <c r="J369" i="11"/>
  <c r="I370" i="11"/>
  <c r="AP74" i="11"/>
  <c r="AM74" i="11" s="1"/>
  <c r="AK74" i="11"/>
  <c r="AJ74" i="11"/>
  <c r="AG83" i="11"/>
  <c r="AG82" i="11"/>
  <c r="AN90" i="11"/>
  <c r="AN89" i="11"/>
  <c r="AN82" i="11"/>
  <c r="AO82" i="11" s="1"/>
  <c r="AP82" i="11" s="1"/>
  <c r="AN88" i="11"/>
  <c r="AN86" i="11"/>
  <c r="AO86" i="11" s="1"/>
  <c r="AN85" i="11"/>
  <c r="AO85" i="11" s="1"/>
  <c r="AN87" i="11"/>
  <c r="AO87" i="11" s="1"/>
  <c r="AS85" i="11" s="1"/>
  <c r="H394" i="11"/>
  <c r="H395" i="11"/>
  <c r="I393" i="11"/>
  <c r="P297" i="11"/>
  <c r="O299" i="11"/>
  <c r="O298" i="11"/>
  <c r="AD118" i="11"/>
  <c r="AE117" i="11"/>
  <c r="AD119" i="11"/>
  <c r="Q285" i="11"/>
  <c r="P287" i="11"/>
  <c r="P286" i="11"/>
  <c r="AC131" i="11"/>
  <c r="AC130" i="11"/>
  <c r="AD129" i="11"/>
  <c r="Z177" i="11"/>
  <c r="Y179" i="11"/>
  <c r="Y178" i="11"/>
  <c r="AJ60" i="11"/>
  <c r="AK60" i="11" s="1"/>
  <c r="AS61" i="11" s="1"/>
  <c r="AM60" i="11"/>
  <c r="AZ418" i="11" s="1"/>
  <c r="X191" i="11"/>
  <c r="X190" i="11"/>
  <c r="Y189" i="11"/>
  <c r="AO13" i="5"/>
  <c r="AP13" i="5" s="1"/>
  <c r="AM13" i="5" s="1"/>
  <c r="AN13" i="5"/>
  <c r="L347" i="11" l="1"/>
  <c r="M345" i="11"/>
  <c r="L346" i="11"/>
  <c r="AP85" i="11"/>
  <c r="AM85" i="11" s="1"/>
  <c r="AK85" i="11"/>
  <c r="AJ85" i="11"/>
  <c r="J371" i="11"/>
  <c r="J370" i="11"/>
  <c r="K369" i="11"/>
  <c r="N323" i="11"/>
  <c r="O321" i="11"/>
  <c r="N322" i="11"/>
  <c r="V237" i="11"/>
  <c r="U239" i="11"/>
  <c r="U238" i="11"/>
  <c r="AB165" i="11"/>
  <c r="AA167" i="11"/>
  <c r="AA166" i="11"/>
  <c r="AP87" i="11"/>
  <c r="AM87" i="11" s="1"/>
  <c r="AK87" i="11"/>
  <c r="AJ87" i="11"/>
  <c r="AG94" i="11"/>
  <c r="AG95" i="11"/>
  <c r="AN101" i="11"/>
  <c r="AN100" i="11"/>
  <c r="AN99" i="11"/>
  <c r="AO99" i="11" s="1"/>
  <c r="AN97" i="11"/>
  <c r="AO97" i="11" s="1"/>
  <c r="AN102" i="11"/>
  <c r="AN94" i="11"/>
  <c r="AO94" i="11" s="1"/>
  <c r="AP94" i="11" s="1"/>
  <c r="AN98" i="11"/>
  <c r="AO98" i="11" s="1"/>
  <c r="W225" i="11"/>
  <c r="V226" i="11"/>
  <c r="V227" i="11"/>
  <c r="AG105" i="11"/>
  <c r="AF106" i="11"/>
  <c r="AF107" i="11"/>
  <c r="AD130" i="11"/>
  <c r="AE129" i="11"/>
  <c r="AD131" i="11"/>
  <c r="AF117" i="11"/>
  <c r="AE119" i="11"/>
  <c r="AE118" i="11"/>
  <c r="Q297" i="11"/>
  <c r="P299" i="11"/>
  <c r="P298" i="11"/>
  <c r="AC142" i="11"/>
  <c r="AD141" i="11"/>
  <c r="AC143" i="11"/>
  <c r="AB155" i="11"/>
  <c r="AB154" i="11"/>
  <c r="AC153" i="11"/>
  <c r="L357" i="11"/>
  <c r="K358" i="11"/>
  <c r="K359" i="11"/>
  <c r="AP86" i="11"/>
  <c r="AM86" i="11" s="1"/>
  <c r="AJ86" i="11"/>
  <c r="AK86" i="11"/>
  <c r="Z179" i="11"/>
  <c r="AA177" i="11"/>
  <c r="Z178" i="11"/>
  <c r="Z189" i="11"/>
  <c r="Y190" i="11"/>
  <c r="Y191" i="11"/>
  <c r="I395" i="11"/>
  <c r="J393" i="11"/>
  <c r="I394" i="11"/>
  <c r="M334" i="11"/>
  <c r="N333" i="11"/>
  <c r="M335" i="11"/>
  <c r="S262" i="11"/>
  <c r="S263" i="11"/>
  <c r="T261" i="11"/>
  <c r="O311" i="11"/>
  <c r="P309" i="11"/>
  <c r="O310" i="11"/>
  <c r="AM72" i="11"/>
  <c r="AZ419" i="11" s="1"/>
  <c r="AJ72" i="11"/>
  <c r="AK72" i="11" s="1"/>
  <c r="AS73" i="11" s="1"/>
  <c r="R275" i="11"/>
  <c r="S273" i="11"/>
  <c r="R274" i="11"/>
  <c r="W215" i="11"/>
  <c r="X213" i="11"/>
  <c r="W214" i="11"/>
  <c r="Y201" i="11"/>
  <c r="X202" i="11"/>
  <c r="X203" i="11"/>
  <c r="I382" i="11"/>
  <c r="I383" i="11"/>
  <c r="J381" i="11"/>
  <c r="T251" i="11"/>
  <c r="T250" i="11"/>
  <c r="U249" i="11"/>
  <c r="Q287" i="11"/>
  <c r="R285" i="11"/>
  <c r="Q286" i="11"/>
  <c r="AT407" i="5"/>
  <c r="B15" i="5"/>
  <c r="B27" i="5"/>
  <c r="B13" i="5"/>
  <c r="AS97" i="11" l="1"/>
  <c r="N334" i="11"/>
  <c r="N335" i="11"/>
  <c r="O333" i="11"/>
  <c r="AJ98" i="11"/>
  <c r="AP98" i="11"/>
  <c r="AM98" i="11" s="1"/>
  <c r="AK98" i="11"/>
  <c r="W227" i="11"/>
  <c r="W226" i="11"/>
  <c r="X225" i="11"/>
  <c r="K381" i="11"/>
  <c r="J382" i="11"/>
  <c r="J383" i="11"/>
  <c r="J395" i="11"/>
  <c r="J394" i="11"/>
  <c r="K393" i="11"/>
  <c r="AJ84" i="11"/>
  <c r="AK84" i="11" s="1"/>
  <c r="M357" i="11"/>
  <c r="L359" i="11"/>
  <c r="L358" i="11"/>
  <c r="AF118" i="11"/>
  <c r="AG117" i="11"/>
  <c r="AF119" i="11"/>
  <c r="AB167" i="11"/>
  <c r="AC165" i="11"/>
  <c r="AB166" i="11"/>
  <c r="K370" i="11"/>
  <c r="K371" i="11"/>
  <c r="L369" i="11"/>
  <c r="AP97" i="11"/>
  <c r="AM97" i="11" s="1"/>
  <c r="AJ97" i="11"/>
  <c r="AK97" i="11"/>
  <c r="AM84" i="11"/>
  <c r="AZ420" i="11" s="1"/>
  <c r="AP99" i="11"/>
  <c r="AM99" i="11" s="1"/>
  <c r="AJ99" i="11"/>
  <c r="AK99" i="11"/>
  <c r="W237" i="11"/>
  <c r="V239" i="11"/>
  <c r="V238" i="11"/>
  <c r="M347" i="11"/>
  <c r="N345" i="11"/>
  <c r="M346" i="11"/>
  <c r="R297" i="11"/>
  <c r="Q299" i="11"/>
  <c r="Q298" i="11"/>
  <c r="Y202" i="11"/>
  <c r="Z201" i="11"/>
  <c r="Y203" i="11"/>
  <c r="AC155" i="11"/>
  <c r="AD153" i="11"/>
  <c r="AC154" i="11"/>
  <c r="O323" i="11"/>
  <c r="P321" i="11"/>
  <c r="O322" i="11"/>
  <c r="T273" i="11"/>
  <c r="S274" i="11"/>
  <c r="S275" i="11"/>
  <c r="P310" i="11"/>
  <c r="P311" i="11"/>
  <c r="Q309" i="11"/>
  <c r="AE130" i="11"/>
  <c r="AF129" i="11"/>
  <c r="AE131" i="11"/>
  <c r="Z191" i="11"/>
  <c r="AA189" i="11"/>
  <c r="Z190" i="11"/>
  <c r="R286" i="11"/>
  <c r="S285" i="11"/>
  <c r="R287" i="11"/>
  <c r="T262" i="11"/>
  <c r="T263" i="11"/>
  <c r="U261" i="11"/>
  <c r="AA178" i="11"/>
  <c r="AB177" i="11"/>
  <c r="AA179" i="11"/>
  <c r="AD142" i="11"/>
  <c r="AD143" i="11"/>
  <c r="AE141" i="11"/>
  <c r="U250" i="11"/>
  <c r="V249" i="11"/>
  <c r="U251" i="11"/>
  <c r="Y213" i="11"/>
  <c r="X215" i="11"/>
  <c r="X214" i="11"/>
  <c r="AG107" i="11"/>
  <c r="AG106" i="11"/>
  <c r="AN109" i="11"/>
  <c r="AO109" i="11" s="1"/>
  <c r="AN112" i="11"/>
  <c r="AN111" i="11"/>
  <c r="AO111" i="11" s="1"/>
  <c r="AN114" i="11"/>
  <c r="AN110" i="11"/>
  <c r="AO110" i="11" s="1"/>
  <c r="AN106" i="11"/>
  <c r="AO106" i="11" s="1"/>
  <c r="AP106" i="11" s="1"/>
  <c r="AN113" i="11"/>
  <c r="AS407" i="5"/>
  <c r="AS109" i="11" l="1"/>
  <c r="AG119" i="11"/>
  <c r="AG118" i="11"/>
  <c r="AN118" i="11"/>
  <c r="AO118" i="11" s="1"/>
  <c r="AP118" i="11" s="1"/>
  <c r="AN124" i="11"/>
  <c r="AN125" i="11"/>
  <c r="AN123" i="11"/>
  <c r="AO123" i="11" s="1"/>
  <c r="AN122" i="11"/>
  <c r="AO122" i="11" s="1"/>
  <c r="AN121" i="11"/>
  <c r="AO121" i="11" s="1"/>
  <c r="AN126" i="11"/>
  <c r="X227" i="11"/>
  <c r="Y225" i="11"/>
  <c r="X226" i="11"/>
  <c r="AD165" i="11"/>
  <c r="AC167" i="11"/>
  <c r="AC166" i="11"/>
  <c r="Y214" i="11"/>
  <c r="Z213" i="11"/>
  <c r="Y215" i="11"/>
  <c r="W239" i="11"/>
  <c r="W238" i="11"/>
  <c r="X237" i="11"/>
  <c r="V251" i="11"/>
  <c r="V250" i="11"/>
  <c r="W249" i="11"/>
  <c r="T285" i="11"/>
  <c r="S287" i="11"/>
  <c r="S286" i="11"/>
  <c r="AA201" i="11"/>
  <c r="Z203" i="11"/>
  <c r="Z202" i="11"/>
  <c r="U273" i="11"/>
  <c r="T275" i="11"/>
  <c r="T274" i="11"/>
  <c r="R299" i="11"/>
  <c r="S297" i="11"/>
  <c r="R298" i="11"/>
  <c r="AJ96" i="11"/>
  <c r="AK96" i="11" s="1"/>
  <c r="V261" i="11"/>
  <c r="U263" i="11"/>
  <c r="U262" i="11"/>
  <c r="AE143" i="11"/>
  <c r="AF141" i="11"/>
  <c r="AE142" i="11"/>
  <c r="AM96" i="11"/>
  <c r="AZ421" i="11" s="1"/>
  <c r="M359" i="11"/>
  <c r="N357" i="11"/>
  <c r="M358" i="11"/>
  <c r="AP110" i="11"/>
  <c r="AM110" i="11" s="1"/>
  <c r="AJ110" i="11"/>
  <c r="AK110" i="11"/>
  <c r="Q321" i="11"/>
  <c r="P323" i="11"/>
  <c r="P322" i="11"/>
  <c r="O345" i="11"/>
  <c r="N346" i="11"/>
  <c r="N347" i="11"/>
  <c r="L370" i="11"/>
  <c r="L371" i="11"/>
  <c r="M369" i="11"/>
  <c r="R309" i="11"/>
  <c r="Q311" i="11"/>
  <c r="Q310" i="11"/>
  <c r="K395" i="11"/>
  <c r="K394" i="11"/>
  <c r="L393" i="11"/>
  <c r="O335" i="11"/>
  <c r="O334" i="11"/>
  <c r="P333" i="11"/>
  <c r="AP109" i="11"/>
  <c r="AM109" i="11" s="1"/>
  <c r="AK109" i="11"/>
  <c r="AJ109" i="11"/>
  <c r="AJ108" i="11" s="1"/>
  <c r="AK108" i="11" s="1"/>
  <c r="K382" i="11"/>
  <c r="L381" i="11"/>
  <c r="K383" i="11"/>
  <c r="AP111" i="11"/>
  <c r="AM111" i="11" s="1"/>
  <c r="AJ111" i="11"/>
  <c r="AK111" i="11"/>
  <c r="AA190" i="11"/>
  <c r="AB189" i="11"/>
  <c r="AA191" i="11"/>
  <c r="AB179" i="11"/>
  <c r="AB178" i="11"/>
  <c r="AC177" i="11"/>
  <c r="AF131" i="11"/>
  <c r="AF130" i="11"/>
  <c r="AG129" i="11"/>
  <c r="AD154" i="11"/>
  <c r="AE153" i="11"/>
  <c r="AD155" i="11"/>
  <c r="AQ402" i="5"/>
  <c r="B402" i="5"/>
  <c r="AQ401" i="5"/>
  <c r="B401" i="5"/>
  <c r="AQ400" i="5"/>
  <c r="B400" i="5"/>
  <c r="AQ399" i="5"/>
  <c r="B399" i="5"/>
  <c r="AQ398" i="5"/>
  <c r="B398" i="5"/>
  <c r="AQ397" i="5"/>
  <c r="AI397" i="5" s="1"/>
  <c r="B397" i="5"/>
  <c r="AH397" i="5" s="1"/>
  <c r="AQ390" i="5"/>
  <c r="B390" i="5"/>
  <c r="AQ389" i="5"/>
  <c r="B389" i="5"/>
  <c r="AQ388" i="5"/>
  <c r="B388" i="5"/>
  <c r="AQ387" i="5"/>
  <c r="B387" i="5"/>
  <c r="AQ386" i="5"/>
  <c r="B386" i="5"/>
  <c r="AH386" i="5" s="1"/>
  <c r="AQ385" i="5"/>
  <c r="B385" i="5"/>
  <c r="AH385" i="5" s="1"/>
  <c r="AQ378" i="5"/>
  <c r="B378" i="5"/>
  <c r="AQ377" i="5"/>
  <c r="B377" i="5"/>
  <c r="AQ376" i="5"/>
  <c r="B376" i="5"/>
  <c r="AQ375" i="5"/>
  <c r="B375" i="5"/>
  <c r="AQ374" i="5"/>
  <c r="B374" i="5"/>
  <c r="AQ373" i="5"/>
  <c r="AI373" i="5" s="1"/>
  <c r="B373" i="5"/>
  <c r="AH373" i="5" s="1"/>
  <c r="AQ366" i="5"/>
  <c r="B366" i="5"/>
  <c r="AQ365" i="5"/>
  <c r="B365" i="5"/>
  <c r="AQ364" i="5"/>
  <c r="B364" i="5"/>
  <c r="AQ363" i="5"/>
  <c r="B363" i="5"/>
  <c r="AQ362" i="5"/>
  <c r="B362" i="5"/>
  <c r="AQ361" i="5"/>
  <c r="B361" i="5"/>
  <c r="AH361" i="5" s="1"/>
  <c r="AQ354" i="5"/>
  <c r="B354" i="5"/>
  <c r="AQ353" i="5"/>
  <c r="B353" i="5"/>
  <c r="AQ352" i="5"/>
  <c r="B352" i="5"/>
  <c r="AQ351" i="5"/>
  <c r="B351" i="5"/>
  <c r="AQ350" i="5"/>
  <c r="B350" i="5"/>
  <c r="AQ349" i="5"/>
  <c r="B349" i="5"/>
  <c r="AH349" i="5" s="1"/>
  <c r="AQ342" i="5"/>
  <c r="B342" i="5"/>
  <c r="AQ341" i="5"/>
  <c r="B341" i="5"/>
  <c r="AQ340" i="5"/>
  <c r="B340" i="5"/>
  <c r="AQ339" i="5"/>
  <c r="B339" i="5"/>
  <c r="AQ338" i="5"/>
  <c r="B338" i="5"/>
  <c r="AQ337" i="5"/>
  <c r="B337" i="5"/>
  <c r="AH337" i="5" s="1"/>
  <c r="AQ330" i="5"/>
  <c r="B330" i="5"/>
  <c r="AQ329" i="5"/>
  <c r="B329" i="5"/>
  <c r="AQ328" i="5"/>
  <c r="B328" i="5"/>
  <c r="AQ327" i="5"/>
  <c r="B327" i="5"/>
  <c r="AQ326" i="5"/>
  <c r="B326" i="5"/>
  <c r="AH326" i="5" s="1"/>
  <c r="AQ325" i="5"/>
  <c r="AI325" i="5" s="1"/>
  <c r="B325" i="5"/>
  <c r="AH325" i="5" s="1"/>
  <c r="AQ318" i="5"/>
  <c r="B318" i="5"/>
  <c r="AQ317" i="5"/>
  <c r="B317" i="5"/>
  <c r="AQ316" i="5"/>
  <c r="B316" i="5"/>
  <c r="AQ315" i="5"/>
  <c r="B315" i="5"/>
  <c r="AQ314" i="5"/>
  <c r="B314" i="5"/>
  <c r="AH314" i="5" s="1"/>
  <c r="AQ313" i="5"/>
  <c r="AI313" i="5" s="1"/>
  <c r="B313" i="5"/>
  <c r="AH313" i="5" s="1"/>
  <c r="AQ306" i="5"/>
  <c r="B306" i="5"/>
  <c r="AQ305" i="5"/>
  <c r="B305" i="5"/>
  <c r="AQ304" i="5"/>
  <c r="B304" i="5"/>
  <c r="AQ303" i="5"/>
  <c r="B303" i="5"/>
  <c r="AQ302" i="5"/>
  <c r="B302" i="5"/>
  <c r="AQ301" i="5"/>
  <c r="AI301" i="5" s="1"/>
  <c r="B301" i="5"/>
  <c r="AQ294" i="5"/>
  <c r="B294" i="5"/>
  <c r="AQ293" i="5"/>
  <c r="B293" i="5"/>
  <c r="AQ292" i="5"/>
  <c r="B292" i="5"/>
  <c r="AQ291" i="5"/>
  <c r="B291" i="5"/>
  <c r="AQ290" i="5"/>
  <c r="B290" i="5"/>
  <c r="AH290" i="5" s="1"/>
  <c r="AQ289" i="5"/>
  <c r="B289" i="5"/>
  <c r="AQ282" i="5"/>
  <c r="B282" i="5"/>
  <c r="AQ281" i="5"/>
  <c r="B281" i="5"/>
  <c r="AQ280" i="5"/>
  <c r="B280" i="5"/>
  <c r="AQ279" i="5"/>
  <c r="B279" i="5"/>
  <c r="AQ278" i="5"/>
  <c r="B278" i="5"/>
  <c r="AQ277" i="5"/>
  <c r="B277" i="5"/>
  <c r="AH277" i="5" s="1"/>
  <c r="AQ270" i="5"/>
  <c r="B270" i="5"/>
  <c r="AQ269" i="5"/>
  <c r="B269" i="5"/>
  <c r="AQ268" i="5"/>
  <c r="B268" i="5"/>
  <c r="AQ267" i="5"/>
  <c r="B267" i="5"/>
  <c r="AQ266" i="5"/>
  <c r="B266" i="5"/>
  <c r="AQ265" i="5"/>
  <c r="B265" i="5"/>
  <c r="AQ258" i="5"/>
  <c r="AI258" i="5" s="1"/>
  <c r="B258" i="5"/>
  <c r="AQ257" i="5"/>
  <c r="AI257" i="5" s="1"/>
  <c r="B257" i="5"/>
  <c r="AQ256" i="5"/>
  <c r="AI256" i="5" s="1"/>
  <c r="B256" i="5"/>
  <c r="AQ255" i="5"/>
  <c r="AI255" i="5" s="1"/>
  <c r="B255" i="5"/>
  <c r="AQ254" i="5"/>
  <c r="AI254" i="5" s="1"/>
  <c r="B254" i="5"/>
  <c r="AQ253" i="5"/>
  <c r="AI253" i="5" s="1"/>
  <c r="B253" i="5"/>
  <c r="AH253" i="5" s="1"/>
  <c r="AQ246" i="5"/>
  <c r="B246" i="5"/>
  <c r="AQ245" i="5"/>
  <c r="B245" i="5"/>
  <c r="AQ244" i="5"/>
  <c r="B244" i="5"/>
  <c r="AQ243" i="5"/>
  <c r="B243" i="5"/>
  <c r="AQ242" i="5"/>
  <c r="B242" i="5"/>
  <c r="AQ241" i="5"/>
  <c r="B241" i="5"/>
  <c r="AH241" i="5" s="1"/>
  <c r="AQ234" i="5"/>
  <c r="B234" i="5"/>
  <c r="AQ233" i="5"/>
  <c r="B233" i="5"/>
  <c r="AQ232" i="5"/>
  <c r="B232" i="5"/>
  <c r="AQ231" i="5"/>
  <c r="B231" i="5"/>
  <c r="AQ230" i="5"/>
  <c r="B230" i="5"/>
  <c r="AQ229" i="5"/>
  <c r="B229" i="5"/>
  <c r="AH229" i="5" s="1"/>
  <c r="AQ222" i="5"/>
  <c r="B222" i="5"/>
  <c r="AQ221" i="5"/>
  <c r="B221" i="5"/>
  <c r="AQ220" i="5"/>
  <c r="B220" i="5"/>
  <c r="AQ219" i="5"/>
  <c r="B219" i="5"/>
  <c r="AQ218" i="5"/>
  <c r="B218" i="5"/>
  <c r="AQ217" i="5"/>
  <c r="B217" i="5"/>
  <c r="AH217" i="5" s="1"/>
  <c r="AQ210" i="5"/>
  <c r="B210" i="5"/>
  <c r="AQ209" i="5"/>
  <c r="B209" i="5"/>
  <c r="AQ208" i="5"/>
  <c r="B208" i="5"/>
  <c r="AQ207" i="5"/>
  <c r="B207" i="5"/>
  <c r="AQ206" i="5"/>
  <c r="B206" i="5"/>
  <c r="AQ205" i="5"/>
  <c r="AI205" i="5" s="1"/>
  <c r="B205" i="5"/>
  <c r="AH205" i="5" s="1"/>
  <c r="AQ198" i="5"/>
  <c r="B198" i="5"/>
  <c r="AQ197" i="5"/>
  <c r="B197" i="5"/>
  <c r="AQ196" i="5"/>
  <c r="B196" i="5"/>
  <c r="AQ195" i="5"/>
  <c r="B195" i="5"/>
  <c r="AQ194" i="5"/>
  <c r="B194" i="5"/>
  <c r="AQ193" i="5"/>
  <c r="B193" i="5"/>
  <c r="AQ186" i="5"/>
  <c r="AI186" i="5" s="1"/>
  <c r="B186" i="5"/>
  <c r="AQ185" i="5"/>
  <c r="AI185" i="5" s="1"/>
  <c r="B185" i="5"/>
  <c r="AQ184" i="5"/>
  <c r="AI184" i="5" s="1"/>
  <c r="B184" i="5"/>
  <c r="AQ183" i="5"/>
  <c r="AI183" i="5" s="1"/>
  <c r="B183" i="5"/>
  <c r="AQ182" i="5"/>
  <c r="AI182" i="5" s="1"/>
  <c r="B182" i="5"/>
  <c r="AQ181" i="5"/>
  <c r="AI181" i="5" s="1"/>
  <c r="B181" i="5"/>
  <c r="AQ174" i="5"/>
  <c r="B174" i="5"/>
  <c r="AQ173" i="5"/>
  <c r="B173" i="5"/>
  <c r="AQ172" i="5"/>
  <c r="B172" i="5"/>
  <c r="AQ171" i="5"/>
  <c r="B171" i="5"/>
  <c r="AQ170" i="5"/>
  <c r="B170" i="5"/>
  <c r="AQ169" i="5"/>
  <c r="AI169" i="5" s="1"/>
  <c r="B169" i="5"/>
  <c r="AH169" i="5" s="1"/>
  <c r="AQ162" i="5"/>
  <c r="AI162" i="5" s="1"/>
  <c r="B162" i="5"/>
  <c r="AQ161" i="5"/>
  <c r="AI161" i="5" s="1"/>
  <c r="B161" i="5"/>
  <c r="AQ160" i="5"/>
  <c r="AI160" i="5" s="1"/>
  <c r="B160" i="5"/>
  <c r="AQ159" i="5"/>
  <c r="AI159" i="5" s="1"/>
  <c r="B159" i="5"/>
  <c r="AQ158" i="5"/>
  <c r="AI158" i="5" s="1"/>
  <c r="B158" i="5"/>
  <c r="AQ157" i="5"/>
  <c r="AI157" i="5" s="1"/>
  <c r="B157" i="5"/>
  <c r="AQ150" i="5"/>
  <c r="B150" i="5"/>
  <c r="AQ149" i="5"/>
  <c r="B149" i="5"/>
  <c r="AQ148" i="5"/>
  <c r="B148" i="5"/>
  <c r="AQ147" i="5"/>
  <c r="B147" i="5"/>
  <c r="AQ146" i="5"/>
  <c r="B146" i="5"/>
  <c r="AQ145" i="5"/>
  <c r="AI145" i="5" s="1"/>
  <c r="B145" i="5"/>
  <c r="AH145" i="5" s="1"/>
  <c r="AQ138" i="5"/>
  <c r="B138" i="5"/>
  <c r="AQ137" i="5"/>
  <c r="B137" i="5"/>
  <c r="AQ136" i="5"/>
  <c r="B136" i="5"/>
  <c r="AQ135" i="5"/>
  <c r="B135" i="5"/>
  <c r="AQ134" i="5"/>
  <c r="B134" i="5"/>
  <c r="AQ133" i="5"/>
  <c r="B133" i="5"/>
  <c r="AH133" i="5" s="1"/>
  <c r="AQ126" i="5"/>
  <c r="B126" i="5"/>
  <c r="AQ125" i="5"/>
  <c r="AI125" i="5" s="1"/>
  <c r="B125" i="5"/>
  <c r="AQ124" i="5"/>
  <c r="AI124" i="5" s="1"/>
  <c r="B124" i="5"/>
  <c r="AQ123" i="5"/>
  <c r="AI123" i="5" s="1"/>
  <c r="B123" i="5"/>
  <c r="AQ122" i="5"/>
  <c r="AI122" i="5" s="1"/>
  <c r="B122" i="5"/>
  <c r="AQ121" i="5"/>
  <c r="AI121" i="5" s="1"/>
  <c r="B121" i="5"/>
  <c r="AH121" i="5" s="1"/>
  <c r="AQ114" i="5"/>
  <c r="B114" i="5"/>
  <c r="AQ113" i="5"/>
  <c r="AI113" i="5" s="1"/>
  <c r="B113" i="5"/>
  <c r="AQ112" i="5"/>
  <c r="AI112" i="5" s="1"/>
  <c r="B112" i="5"/>
  <c r="AQ111" i="5"/>
  <c r="AI111" i="5" s="1"/>
  <c r="B111" i="5"/>
  <c r="AQ110" i="5"/>
  <c r="AI110" i="5" s="1"/>
  <c r="B110" i="5"/>
  <c r="AQ109" i="5"/>
  <c r="AI109" i="5" s="1"/>
  <c r="B109" i="5"/>
  <c r="AQ102" i="5"/>
  <c r="AI102" i="5" s="1"/>
  <c r="B102" i="5"/>
  <c r="AQ101" i="5"/>
  <c r="AI101" i="5" s="1"/>
  <c r="B101" i="5"/>
  <c r="AQ100" i="5"/>
  <c r="AI100" i="5" s="1"/>
  <c r="B100" i="5"/>
  <c r="AQ99" i="5"/>
  <c r="AI99" i="5" s="1"/>
  <c r="B99" i="5"/>
  <c r="AQ98" i="5"/>
  <c r="AI98" i="5" s="1"/>
  <c r="B98" i="5"/>
  <c r="AQ97" i="5"/>
  <c r="AI97" i="5" s="1"/>
  <c r="B97" i="5"/>
  <c r="AQ90" i="5"/>
  <c r="B90" i="5"/>
  <c r="AQ89" i="5"/>
  <c r="AI89" i="5" s="1"/>
  <c r="B89" i="5"/>
  <c r="AQ88" i="5"/>
  <c r="AI88" i="5" s="1"/>
  <c r="B88" i="5"/>
  <c r="AQ87" i="5"/>
  <c r="AI87" i="5" s="1"/>
  <c r="B87" i="5"/>
  <c r="AQ86" i="5"/>
  <c r="AI86" i="5" s="1"/>
  <c r="B86" i="5"/>
  <c r="AQ85" i="5"/>
  <c r="AI85" i="5" s="1"/>
  <c r="B85" i="5"/>
  <c r="AQ78" i="5"/>
  <c r="B78" i="5"/>
  <c r="AQ77" i="5"/>
  <c r="AI77" i="5" s="1"/>
  <c r="B77" i="5"/>
  <c r="AQ76" i="5"/>
  <c r="AI76" i="5" s="1"/>
  <c r="B76" i="5"/>
  <c r="AQ75" i="5"/>
  <c r="AI75" i="5" s="1"/>
  <c r="B75" i="5"/>
  <c r="AQ74" i="5"/>
  <c r="AI74" i="5" s="1"/>
  <c r="B74" i="5"/>
  <c r="AQ73" i="5"/>
  <c r="AI73" i="5" s="1"/>
  <c r="B73" i="5"/>
  <c r="AQ66" i="5"/>
  <c r="B66" i="5"/>
  <c r="AQ65" i="5"/>
  <c r="AI65" i="5" s="1"/>
  <c r="B65" i="5"/>
  <c r="AQ64" i="5"/>
  <c r="AI64" i="5" s="1"/>
  <c r="B64" i="5"/>
  <c r="AQ63" i="5"/>
  <c r="AI63" i="5" s="1"/>
  <c r="B63" i="5"/>
  <c r="AQ62" i="5"/>
  <c r="AI62" i="5" s="1"/>
  <c r="B62" i="5"/>
  <c r="AQ61" i="5"/>
  <c r="AI61" i="5" s="1"/>
  <c r="B61" i="5"/>
  <c r="B49" i="5"/>
  <c r="B54" i="5"/>
  <c r="B53" i="5"/>
  <c r="B52" i="5"/>
  <c r="B51" i="5"/>
  <c r="B50" i="5"/>
  <c r="AQ37" i="5"/>
  <c r="AS121" i="11" l="1"/>
  <c r="W251" i="11"/>
  <c r="X249" i="11"/>
  <c r="W250" i="11"/>
  <c r="N358" i="11"/>
  <c r="N359" i="11"/>
  <c r="O357" i="11"/>
  <c r="AM108" i="11"/>
  <c r="AZ422" i="11" s="1"/>
  <c r="X239" i="11"/>
  <c r="Y237" i="11"/>
  <c r="X238" i="11"/>
  <c r="AC189" i="11"/>
  <c r="AB190" i="11"/>
  <c r="AB191" i="11"/>
  <c r="P334" i="11"/>
  <c r="P335" i="11"/>
  <c r="Q333" i="11"/>
  <c r="AP121" i="11"/>
  <c r="AM121" i="11" s="1"/>
  <c r="AK121" i="11"/>
  <c r="AJ121" i="11"/>
  <c r="S298" i="11"/>
  <c r="S299" i="11"/>
  <c r="T297" i="11"/>
  <c r="V273" i="11"/>
  <c r="U275" i="11"/>
  <c r="U274" i="11"/>
  <c r="AP122" i="11"/>
  <c r="AM122" i="11" s="1"/>
  <c r="AJ122" i="11"/>
  <c r="AK122" i="11"/>
  <c r="P345" i="11"/>
  <c r="O347" i="11"/>
  <c r="O346" i="11"/>
  <c r="AG141" i="11"/>
  <c r="AF142" i="11"/>
  <c r="AF143" i="11"/>
  <c r="AP123" i="11"/>
  <c r="AM123" i="11" s="1"/>
  <c r="AK123" i="11"/>
  <c r="AJ123" i="11"/>
  <c r="Y226" i="11"/>
  <c r="Z225" i="11"/>
  <c r="Y227" i="11"/>
  <c r="AE155" i="11"/>
  <c r="AE154" i="11"/>
  <c r="AF153" i="11"/>
  <c r="M393" i="11"/>
  <c r="L395" i="11"/>
  <c r="L394" i="11"/>
  <c r="Z214" i="11"/>
  <c r="AA213" i="11"/>
  <c r="Z215" i="11"/>
  <c r="AB201" i="11"/>
  <c r="AA202" i="11"/>
  <c r="AA203" i="11"/>
  <c r="AC179" i="11"/>
  <c r="AD177" i="11"/>
  <c r="AC178" i="11"/>
  <c r="AG131" i="11"/>
  <c r="AG130" i="11"/>
  <c r="AN137" i="11"/>
  <c r="AN136" i="11"/>
  <c r="AN133" i="11"/>
  <c r="AO133" i="11" s="1"/>
  <c r="AN138" i="11"/>
  <c r="AN130" i="11"/>
  <c r="AO130" i="11" s="1"/>
  <c r="AP130" i="11" s="1"/>
  <c r="AN135" i="11"/>
  <c r="AO135" i="11" s="1"/>
  <c r="AN134" i="11"/>
  <c r="AO134" i="11" s="1"/>
  <c r="R321" i="11"/>
  <c r="Q323" i="11"/>
  <c r="Q322" i="11"/>
  <c r="W261" i="11"/>
  <c r="V263" i="11"/>
  <c r="V262" i="11"/>
  <c r="S309" i="11"/>
  <c r="R310" i="11"/>
  <c r="R311" i="11"/>
  <c r="M370" i="11"/>
  <c r="N369" i="11"/>
  <c r="M371" i="11"/>
  <c r="L382" i="11"/>
  <c r="L383" i="11"/>
  <c r="M381" i="11"/>
  <c r="U285" i="11"/>
  <c r="T287" i="11"/>
  <c r="T286" i="11"/>
  <c r="AE165" i="11"/>
  <c r="AD166" i="11"/>
  <c r="AD167" i="11"/>
  <c r="AK54" i="5"/>
  <c r="AO54" i="5"/>
  <c r="AH66" i="5"/>
  <c r="AO66" i="5"/>
  <c r="AK78" i="5"/>
  <c r="AO78" i="5"/>
  <c r="AH90" i="5"/>
  <c r="AO90" i="5"/>
  <c r="AK102" i="5"/>
  <c r="AO102" i="5"/>
  <c r="AH114" i="5"/>
  <c r="AO114" i="5"/>
  <c r="AK126" i="5"/>
  <c r="AO126" i="5"/>
  <c r="AK138" i="5"/>
  <c r="AO138" i="5"/>
  <c r="AK150" i="5"/>
  <c r="AO150" i="5"/>
  <c r="AK162" i="5"/>
  <c r="AO162" i="5"/>
  <c r="AK174" i="5"/>
  <c r="AO174" i="5"/>
  <c r="AK186" i="5"/>
  <c r="AO186" i="5"/>
  <c r="AK198" i="5"/>
  <c r="AO198" i="5"/>
  <c r="AK210" i="5"/>
  <c r="AO210" i="5"/>
  <c r="AK222" i="5"/>
  <c r="AO222" i="5"/>
  <c r="AK234" i="5"/>
  <c r="AO234" i="5"/>
  <c r="AK246" i="5"/>
  <c r="AO246" i="5"/>
  <c r="AK258" i="5"/>
  <c r="AO258" i="5"/>
  <c r="AK270" i="5"/>
  <c r="AO270" i="5"/>
  <c r="AK282" i="5"/>
  <c r="AO282" i="5"/>
  <c r="AH294" i="5"/>
  <c r="AO294" i="5"/>
  <c r="AK306" i="5"/>
  <c r="AO306" i="5"/>
  <c r="AH85" i="5"/>
  <c r="AH97" i="5"/>
  <c r="AH109" i="5"/>
  <c r="AH86" i="5"/>
  <c r="AH98" i="5"/>
  <c r="AH110" i="5"/>
  <c r="AO77" i="5"/>
  <c r="AK77" i="5" s="1"/>
  <c r="AH89" i="5"/>
  <c r="AO89" i="5" s="1"/>
  <c r="AK89" i="5" s="1"/>
  <c r="AH101" i="5"/>
  <c r="AO101" i="5" s="1"/>
  <c r="AK101" i="5" s="1"/>
  <c r="AH113" i="5"/>
  <c r="AO113" i="5"/>
  <c r="AK113" i="5" s="1"/>
  <c r="AO137" i="5"/>
  <c r="AK137" i="5" s="1"/>
  <c r="AO149" i="5"/>
  <c r="AK149" i="5" s="1"/>
  <c r="AO185" i="5"/>
  <c r="AK185" i="5" s="1"/>
  <c r="AO209" i="5"/>
  <c r="AK209" i="5" s="1"/>
  <c r="AO221" i="5"/>
  <c r="AK221" i="5" s="1"/>
  <c r="AO257" i="5"/>
  <c r="AK257" i="5" s="1"/>
  <c r="AO281" i="5"/>
  <c r="AK281" i="5" s="1"/>
  <c r="AH293" i="5"/>
  <c r="AO293" i="5"/>
  <c r="AK293" i="5" s="1"/>
  <c r="AH317" i="5"/>
  <c r="AO317" i="5" s="1"/>
  <c r="AK317" i="5" s="1"/>
  <c r="AH329" i="5"/>
  <c r="AO329" i="5"/>
  <c r="AK329" i="5" s="1"/>
  <c r="AO353" i="5"/>
  <c r="AK353" i="5" s="1"/>
  <c r="AO365" i="5"/>
  <c r="AK365" i="5" s="1"/>
  <c r="AH318" i="5"/>
  <c r="AO318" i="5"/>
  <c r="AH330" i="5"/>
  <c r="AO330" i="5"/>
  <c r="AK342" i="5"/>
  <c r="AO342" i="5"/>
  <c r="AK354" i="5"/>
  <c r="AO354" i="5"/>
  <c r="AK366" i="5"/>
  <c r="AO366" i="5"/>
  <c r="AK378" i="5"/>
  <c r="AO378" i="5"/>
  <c r="AH390" i="5"/>
  <c r="AO390" i="5"/>
  <c r="AK402" i="5"/>
  <c r="AO402" i="5"/>
  <c r="AH64" i="5"/>
  <c r="AO64" i="5" s="1"/>
  <c r="AO76" i="5"/>
  <c r="AH100" i="5"/>
  <c r="AO100" i="5" s="1"/>
  <c r="AH112" i="5"/>
  <c r="AO112" i="5"/>
  <c r="AO124" i="5"/>
  <c r="AO136" i="5"/>
  <c r="AO148" i="5"/>
  <c r="AO160" i="5"/>
  <c r="AO268" i="5"/>
  <c r="AO280" i="5"/>
  <c r="AH292" i="5"/>
  <c r="AO292" i="5"/>
  <c r="AH316" i="5"/>
  <c r="AO316" i="5"/>
  <c r="AH328" i="5"/>
  <c r="AO328" i="5"/>
  <c r="AH388" i="5"/>
  <c r="AO388" i="5"/>
  <c r="AO52" i="5"/>
  <c r="AO340" i="5"/>
  <c r="AH87" i="5"/>
  <c r="AH291" i="5"/>
  <c r="AH315" i="5"/>
  <c r="AH327" i="5"/>
  <c r="AH387" i="5"/>
  <c r="AH111" i="5"/>
  <c r="AH99" i="5"/>
  <c r="AK318" i="5"/>
  <c r="AK294" i="5"/>
  <c r="AK330" i="5"/>
  <c r="AH398" i="5"/>
  <c r="AH399" i="5"/>
  <c r="AH400" i="5"/>
  <c r="AO400" i="5" s="1"/>
  <c r="AH401" i="5"/>
  <c r="AO401" i="5" s="1"/>
  <c r="AK401" i="5" s="1"/>
  <c r="AH402" i="5"/>
  <c r="AI398" i="5"/>
  <c r="AI399" i="5"/>
  <c r="AI400" i="5"/>
  <c r="AI401" i="5"/>
  <c r="AI402" i="5"/>
  <c r="AH389" i="5"/>
  <c r="AO389" i="5" s="1"/>
  <c r="AK389" i="5" s="1"/>
  <c r="AI386" i="5"/>
  <c r="AI389" i="5"/>
  <c r="AK390" i="5"/>
  <c r="AI385" i="5"/>
  <c r="AI387" i="5"/>
  <c r="AI390" i="5"/>
  <c r="AI388" i="5"/>
  <c r="AH374" i="5"/>
  <c r="AH375" i="5"/>
  <c r="AH376" i="5"/>
  <c r="AO376" i="5" s="1"/>
  <c r="AH377" i="5"/>
  <c r="AO377" i="5" s="1"/>
  <c r="AK377" i="5" s="1"/>
  <c r="AH378" i="5"/>
  <c r="AI374" i="5"/>
  <c r="AI375" i="5"/>
  <c r="AI376" i="5"/>
  <c r="AI377" i="5"/>
  <c r="AI378" i="5"/>
  <c r="AI361" i="5"/>
  <c r="AH362" i="5"/>
  <c r="AH363" i="5"/>
  <c r="AH364" i="5"/>
  <c r="AO364" i="5" s="1"/>
  <c r="AH365" i="5"/>
  <c r="AH366" i="5"/>
  <c r="AI362" i="5"/>
  <c r="AI363" i="5"/>
  <c r="AI364" i="5"/>
  <c r="AI365" i="5"/>
  <c r="AI366" i="5"/>
  <c r="AI349" i="5"/>
  <c r="AH350" i="5"/>
  <c r="AH351" i="5"/>
  <c r="AH352" i="5"/>
  <c r="AO352" i="5" s="1"/>
  <c r="AH353" i="5"/>
  <c r="AH354" i="5"/>
  <c r="AI350" i="5"/>
  <c r="AI351" i="5"/>
  <c r="AI352" i="5"/>
  <c r="AI353" i="5"/>
  <c r="AI354" i="5"/>
  <c r="AI337" i="5"/>
  <c r="AH338" i="5"/>
  <c r="AH339" i="5"/>
  <c r="AH340" i="5"/>
  <c r="AH341" i="5"/>
  <c r="AO341" i="5" s="1"/>
  <c r="AK341" i="5" s="1"/>
  <c r="AH342" i="5"/>
  <c r="AI338" i="5"/>
  <c r="AI339" i="5"/>
  <c r="AI340" i="5"/>
  <c r="AI341" i="5"/>
  <c r="AI342" i="5"/>
  <c r="AI326" i="5"/>
  <c r="AI327" i="5"/>
  <c r="AI328" i="5"/>
  <c r="AI329" i="5"/>
  <c r="AI330" i="5"/>
  <c r="AI314" i="5"/>
  <c r="AI315" i="5"/>
  <c r="AI316" i="5"/>
  <c r="AI317" i="5"/>
  <c r="AI318" i="5"/>
  <c r="AH301" i="5"/>
  <c r="AH302" i="5"/>
  <c r="AH303" i="5"/>
  <c r="AH304" i="5"/>
  <c r="AO304" i="5" s="1"/>
  <c r="AH305" i="5"/>
  <c r="AO305" i="5" s="1"/>
  <c r="AK305" i="5" s="1"/>
  <c r="AH306" i="5"/>
  <c r="AI302" i="5"/>
  <c r="AI303" i="5"/>
  <c r="AI304" i="5"/>
  <c r="AI305" i="5"/>
  <c r="AI306" i="5"/>
  <c r="AH289" i="5"/>
  <c r="AI289" i="5"/>
  <c r="AI290" i="5"/>
  <c r="AI291" i="5"/>
  <c r="AI292" i="5"/>
  <c r="AI293" i="5"/>
  <c r="AI294" i="5"/>
  <c r="AI277" i="5"/>
  <c r="AH278" i="5"/>
  <c r="AH279" i="5"/>
  <c r="AH280" i="5"/>
  <c r="AH281" i="5"/>
  <c r="AH282" i="5"/>
  <c r="AI278" i="5"/>
  <c r="AI279" i="5"/>
  <c r="AI280" i="5"/>
  <c r="AI281" i="5"/>
  <c r="AI282" i="5"/>
  <c r="AH265" i="5"/>
  <c r="AI265" i="5"/>
  <c r="AH266" i="5"/>
  <c r="AH267" i="5"/>
  <c r="AH268" i="5"/>
  <c r="AH269" i="5"/>
  <c r="AO269" i="5" s="1"/>
  <c r="AK269" i="5" s="1"/>
  <c r="AH270" i="5"/>
  <c r="AI266" i="5"/>
  <c r="AI267" i="5"/>
  <c r="AI268" i="5"/>
  <c r="AI269" i="5"/>
  <c r="AI270" i="5"/>
  <c r="AH255" i="5"/>
  <c r="AH257" i="5"/>
  <c r="AH254" i="5"/>
  <c r="AH256" i="5"/>
  <c r="AO256" i="5" s="1"/>
  <c r="AH258" i="5"/>
  <c r="AI241" i="5"/>
  <c r="AH242" i="5"/>
  <c r="AH243" i="5"/>
  <c r="AH244" i="5"/>
  <c r="AO244" i="5" s="1"/>
  <c r="AH245" i="5"/>
  <c r="AO245" i="5" s="1"/>
  <c r="AK245" i="5" s="1"/>
  <c r="AH246" i="5"/>
  <c r="AI242" i="5"/>
  <c r="AI243" i="5"/>
  <c r="AI244" i="5"/>
  <c r="AI245" i="5"/>
  <c r="AI246" i="5"/>
  <c r="AI229" i="5"/>
  <c r="AH230" i="5"/>
  <c r="AH231" i="5"/>
  <c r="AH232" i="5"/>
  <c r="AO232" i="5" s="1"/>
  <c r="AH233" i="5"/>
  <c r="AO233" i="5" s="1"/>
  <c r="AK233" i="5" s="1"/>
  <c r="AH234" i="5"/>
  <c r="AI230" i="5"/>
  <c r="AI231" i="5"/>
  <c r="AI232" i="5"/>
  <c r="AI233" i="5"/>
  <c r="AI234" i="5"/>
  <c r="AI217" i="5"/>
  <c r="AH218" i="5"/>
  <c r="AH219" i="5"/>
  <c r="AH220" i="5"/>
  <c r="AO220" i="5" s="1"/>
  <c r="AH221" i="5"/>
  <c r="AH222" i="5"/>
  <c r="AI218" i="5"/>
  <c r="AI219" i="5"/>
  <c r="AI220" i="5"/>
  <c r="AI221" i="5"/>
  <c r="AI222" i="5"/>
  <c r="AH206" i="5"/>
  <c r="AH207" i="5"/>
  <c r="AH208" i="5"/>
  <c r="AO208" i="5" s="1"/>
  <c r="AH209" i="5"/>
  <c r="AH210" i="5"/>
  <c r="AI206" i="5"/>
  <c r="AI207" i="5"/>
  <c r="AI208" i="5"/>
  <c r="AI209" i="5"/>
  <c r="AI210" i="5"/>
  <c r="AH193" i="5"/>
  <c r="AI193" i="5"/>
  <c r="AH194" i="5"/>
  <c r="AH195" i="5"/>
  <c r="AH196" i="5"/>
  <c r="AO196" i="5" s="1"/>
  <c r="AH197" i="5"/>
  <c r="AO197" i="5" s="1"/>
  <c r="AK197" i="5" s="1"/>
  <c r="AH198" i="5"/>
  <c r="AI194" i="5"/>
  <c r="AI195" i="5"/>
  <c r="AI196" i="5"/>
  <c r="AI197" i="5"/>
  <c r="AI198" i="5"/>
  <c r="AH181" i="5"/>
  <c r="AH182" i="5"/>
  <c r="AH183" i="5"/>
  <c r="AH184" i="5"/>
  <c r="AO184" i="5" s="1"/>
  <c r="AH185" i="5"/>
  <c r="AH186" i="5"/>
  <c r="AH170" i="5"/>
  <c r="AH171" i="5"/>
  <c r="AH172" i="5"/>
  <c r="AO172" i="5" s="1"/>
  <c r="AH173" i="5"/>
  <c r="AO173" i="5" s="1"/>
  <c r="AK173" i="5" s="1"/>
  <c r="AH174" i="5"/>
  <c r="AI170" i="5"/>
  <c r="AI171" i="5"/>
  <c r="AI172" i="5"/>
  <c r="AI173" i="5"/>
  <c r="AI174" i="5"/>
  <c r="AH157" i="5"/>
  <c r="AH158" i="5"/>
  <c r="AH159" i="5"/>
  <c r="AH160" i="5"/>
  <c r="AH161" i="5"/>
  <c r="AO161" i="5" s="1"/>
  <c r="AK161" i="5" s="1"/>
  <c r="AH162" i="5"/>
  <c r="AH146" i="5"/>
  <c r="AH147" i="5"/>
  <c r="AH148" i="5"/>
  <c r="AH149" i="5"/>
  <c r="AH150" i="5"/>
  <c r="AI146" i="5"/>
  <c r="AI147" i="5"/>
  <c r="AI148" i="5"/>
  <c r="AI149" i="5"/>
  <c r="AI150" i="5"/>
  <c r="AI133" i="5"/>
  <c r="AH134" i="5"/>
  <c r="AH135" i="5"/>
  <c r="AH136" i="5"/>
  <c r="AH137" i="5"/>
  <c r="AH138" i="5"/>
  <c r="AI134" i="5"/>
  <c r="AI135" i="5"/>
  <c r="AI136" i="5"/>
  <c r="AI137" i="5"/>
  <c r="AI138" i="5"/>
  <c r="AH102" i="5"/>
  <c r="AS98" i="5" s="1"/>
  <c r="AH122" i="5"/>
  <c r="AH123" i="5"/>
  <c r="AH124" i="5"/>
  <c r="AH125" i="5"/>
  <c r="AO125" i="5" s="1"/>
  <c r="AK125" i="5" s="1"/>
  <c r="AH126" i="5"/>
  <c r="AI126" i="5"/>
  <c r="AK114" i="5"/>
  <c r="AI114" i="5"/>
  <c r="AH88" i="5"/>
  <c r="AO88" i="5" s="1"/>
  <c r="AI90" i="5"/>
  <c r="AK90" i="5"/>
  <c r="AH76" i="5"/>
  <c r="AH77" i="5"/>
  <c r="AH78" i="5"/>
  <c r="AI78" i="5"/>
  <c r="AH65" i="5"/>
  <c r="AO65" i="5" s="1"/>
  <c r="AK65" i="5" s="1"/>
  <c r="AI66" i="5"/>
  <c r="AK66" i="5"/>
  <c r="AQ49" i="5"/>
  <c r="AI49" i="5" s="1"/>
  <c r="AQ50" i="5"/>
  <c r="AI50" i="5" s="1"/>
  <c r="AQ53" i="5"/>
  <c r="AI53" i="5" s="1"/>
  <c r="AH52" i="5"/>
  <c r="AH53" i="5"/>
  <c r="AO53" i="5" s="1"/>
  <c r="AK53" i="5" s="1"/>
  <c r="AH54" i="5"/>
  <c r="AS133" i="11" l="1"/>
  <c r="AP133" i="11"/>
  <c r="AM133" i="11" s="1"/>
  <c r="AK133" i="11"/>
  <c r="AJ133" i="11"/>
  <c r="T299" i="11"/>
  <c r="U297" i="11"/>
  <c r="T298" i="11"/>
  <c r="Y238" i="11"/>
  <c r="Y239" i="11"/>
  <c r="Z237" i="11"/>
  <c r="M395" i="11"/>
  <c r="N393" i="11"/>
  <c r="M394" i="11"/>
  <c r="AG142" i="11"/>
  <c r="AG143" i="11"/>
  <c r="AN147" i="11"/>
  <c r="AO147" i="11" s="1"/>
  <c r="AN142" i="11"/>
  <c r="AO142" i="11" s="1"/>
  <c r="AP142" i="11" s="1"/>
  <c r="AN145" i="11"/>
  <c r="AO145" i="11" s="1"/>
  <c r="AN148" i="11"/>
  <c r="AN146" i="11"/>
  <c r="AO146" i="11" s="1"/>
  <c r="AN150" i="11"/>
  <c r="AN149" i="11"/>
  <c r="AC191" i="11"/>
  <c r="AC190" i="11"/>
  <c r="AD189" i="11"/>
  <c r="U287" i="11"/>
  <c r="V285" i="11"/>
  <c r="U286" i="11"/>
  <c r="AF154" i="11"/>
  <c r="AG153" i="11"/>
  <c r="AF155" i="11"/>
  <c r="AJ120" i="11"/>
  <c r="AK120" i="11" s="1"/>
  <c r="AA214" i="11"/>
  <c r="AA215" i="11"/>
  <c r="AB213" i="11"/>
  <c r="W262" i="11"/>
  <c r="X261" i="11"/>
  <c r="W263" i="11"/>
  <c r="M382" i="11"/>
  <c r="N381" i="11"/>
  <c r="M383" i="11"/>
  <c r="AD178" i="11"/>
  <c r="AD179" i="11"/>
  <c r="AE177" i="11"/>
  <c r="O358" i="11"/>
  <c r="O359" i="11"/>
  <c r="P357" i="11"/>
  <c r="W273" i="11"/>
  <c r="V275" i="11"/>
  <c r="V274" i="11"/>
  <c r="R323" i="11"/>
  <c r="R322" i="11"/>
  <c r="S321" i="11"/>
  <c r="Q345" i="11"/>
  <c r="P346" i="11"/>
  <c r="P347" i="11"/>
  <c r="AM120" i="11"/>
  <c r="AZ423" i="11" s="1"/>
  <c r="AE167" i="11"/>
  <c r="AE166" i="11"/>
  <c r="AF165" i="11"/>
  <c r="AP134" i="11"/>
  <c r="AM134" i="11" s="1"/>
  <c r="AJ134" i="11"/>
  <c r="AK134" i="11"/>
  <c r="Q334" i="11"/>
  <c r="Q335" i="11"/>
  <c r="R333" i="11"/>
  <c r="AP135" i="11"/>
  <c r="AM135" i="11" s="1"/>
  <c r="AJ135" i="11"/>
  <c r="AK135" i="11"/>
  <c r="AA225" i="11"/>
  <c r="Z227" i="11"/>
  <c r="Z226" i="11"/>
  <c r="AB202" i="11"/>
  <c r="AB203" i="11"/>
  <c r="AC201" i="11"/>
  <c r="X250" i="11"/>
  <c r="X251" i="11"/>
  <c r="Y249" i="11"/>
  <c r="T309" i="11"/>
  <c r="S310" i="11"/>
  <c r="S311" i="11"/>
  <c r="O369" i="11"/>
  <c r="N370" i="11"/>
  <c r="N371" i="11"/>
  <c r="AS314" i="5"/>
  <c r="AS62" i="5"/>
  <c r="AS326" i="5"/>
  <c r="AS386" i="5"/>
  <c r="AS110" i="5"/>
  <c r="AS290" i="5"/>
  <c r="AS362" i="5"/>
  <c r="AS398" i="5"/>
  <c r="AS86" i="5"/>
  <c r="AS206" i="5"/>
  <c r="AS122" i="5"/>
  <c r="AS170" i="5"/>
  <c r="AS158" i="5"/>
  <c r="AS230" i="5"/>
  <c r="AS242" i="5"/>
  <c r="AS278" i="5"/>
  <c r="AS74" i="5"/>
  <c r="AS254" i="5"/>
  <c r="AS338" i="5"/>
  <c r="AS134" i="5"/>
  <c r="AS218" i="5"/>
  <c r="AS182" i="5"/>
  <c r="AS194" i="5"/>
  <c r="AS350" i="5"/>
  <c r="AS146" i="5"/>
  <c r="AS374" i="5"/>
  <c r="AS50" i="5"/>
  <c r="AS266" i="5"/>
  <c r="AS302" i="5"/>
  <c r="AQ54" i="5"/>
  <c r="AI54" i="5" s="1"/>
  <c r="AQ51" i="5"/>
  <c r="AI51" i="5" s="1"/>
  <c r="AQ52" i="5"/>
  <c r="AI52" i="5" s="1"/>
  <c r="AS145" i="11" l="1"/>
  <c r="W275" i="11"/>
  <c r="W274" i="11"/>
  <c r="X273" i="11"/>
  <c r="P359" i="11"/>
  <c r="P358" i="11"/>
  <c r="Q357" i="11"/>
  <c r="AC213" i="11"/>
  <c r="AB215" i="11"/>
  <c r="AB214" i="11"/>
  <c r="P369" i="11"/>
  <c r="O371" i="11"/>
  <c r="O370" i="11"/>
  <c r="AB225" i="11"/>
  <c r="AA227" i="11"/>
  <c r="AA226" i="11"/>
  <c r="Z238" i="11"/>
  <c r="AA237" i="11"/>
  <c r="Z239" i="11"/>
  <c r="O393" i="11"/>
  <c r="N395" i="11"/>
  <c r="N394" i="11"/>
  <c r="AE178" i="11"/>
  <c r="AF177" i="11"/>
  <c r="AE179" i="11"/>
  <c r="AP146" i="11"/>
  <c r="AM146" i="11" s="1"/>
  <c r="AK146" i="11"/>
  <c r="AJ146" i="11"/>
  <c r="AF166" i="11"/>
  <c r="AG165" i="11"/>
  <c r="AF167" i="11"/>
  <c r="T310" i="11"/>
  <c r="T311" i="11"/>
  <c r="U309" i="11"/>
  <c r="R335" i="11"/>
  <c r="R334" i="11"/>
  <c r="S333" i="11"/>
  <c r="AG155" i="11"/>
  <c r="AG154" i="11"/>
  <c r="AN154" i="11"/>
  <c r="AO154" i="11" s="1"/>
  <c r="AP154" i="11" s="1"/>
  <c r="AN157" i="11"/>
  <c r="AO157" i="11" s="1"/>
  <c r="AN160" i="11"/>
  <c r="AN159" i="11"/>
  <c r="AO159" i="11" s="1"/>
  <c r="AN162" i="11"/>
  <c r="AN158" i="11"/>
  <c r="AO158" i="11" s="1"/>
  <c r="AN161" i="11"/>
  <c r="AP145" i="11"/>
  <c r="AM145" i="11" s="1"/>
  <c r="AJ145" i="11"/>
  <c r="AJ144" i="11" s="1"/>
  <c r="AK144" i="11" s="1"/>
  <c r="AK145" i="11"/>
  <c r="U299" i="11"/>
  <c r="U298" i="11"/>
  <c r="V297" i="11"/>
  <c r="R345" i="11"/>
  <c r="Q346" i="11"/>
  <c r="Q347" i="11"/>
  <c r="S322" i="11"/>
  <c r="S323" i="11"/>
  <c r="T321" i="11"/>
  <c r="Y251" i="11"/>
  <c r="Z249" i="11"/>
  <c r="Y250" i="11"/>
  <c r="N382" i="11"/>
  <c r="N383" i="11"/>
  <c r="O381" i="11"/>
  <c r="AP147" i="11"/>
  <c r="AM147" i="11" s="1"/>
  <c r="AK147" i="11"/>
  <c r="AJ147" i="11"/>
  <c r="AJ132" i="11"/>
  <c r="AK132" i="11" s="1"/>
  <c r="AE189" i="11"/>
  <c r="AD191" i="11"/>
  <c r="AD190" i="11"/>
  <c r="AD201" i="11"/>
  <c r="AC203" i="11"/>
  <c r="AC202" i="11"/>
  <c r="V286" i="11"/>
  <c r="W285" i="11"/>
  <c r="V287" i="11"/>
  <c r="X263" i="11"/>
  <c r="X262" i="11"/>
  <c r="Y261" i="11"/>
  <c r="AM132" i="11"/>
  <c r="AZ424" i="11" s="1"/>
  <c r="B42" i="5"/>
  <c r="AO42" i="5" s="1"/>
  <c r="B41" i="5"/>
  <c r="B40" i="5"/>
  <c r="B39" i="5"/>
  <c r="B38" i="5"/>
  <c r="B37" i="5"/>
  <c r="B30" i="5"/>
  <c r="AO30" i="5" s="1"/>
  <c r="B29" i="5"/>
  <c r="B28" i="5"/>
  <c r="B26" i="5"/>
  <c r="B25" i="5"/>
  <c r="B18" i="5"/>
  <c r="AO18" i="5" s="1"/>
  <c r="B17" i="5"/>
  <c r="B16" i="5"/>
  <c r="B14" i="5"/>
  <c r="AS157" i="11" l="1"/>
  <c r="AM144" i="11"/>
  <c r="AZ425" i="11" s="1"/>
  <c r="T322" i="11"/>
  <c r="U321" i="11"/>
  <c r="T323" i="11"/>
  <c r="U310" i="11"/>
  <c r="U311" i="11"/>
  <c r="V309" i="11"/>
  <c r="AP158" i="11"/>
  <c r="AM158" i="11" s="1"/>
  <c r="AK158" i="11"/>
  <c r="AJ158" i="11"/>
  <c r="S334" i="11"/>
  <c r="T333" i="11"/>
  <c r="S335" i="11"/>
  <c r="O395" i="11"/>
  <c r="O394" i="11"/>
  <c r="P393" i="11"/>
  <c r="AC215" i="11"/>
  <c r="AD213" i="11"/>
  <c r="AC214" i="11"/>
  <c r="AP159" i="11"/>
  <c r="AM159" i="11" s="1"/>
  <c r="AJ159" i="11"/>
  <c r="AK159" i="11"/>
  <c r="Q358" i="11"/>
  <c r="R357" i="11"/>
  <c r="Q359" i="11"/>
  <c r="AG166" i="11"/>
  <c r="AG167" i="11"/>
  <c r="AN174" i="11"/>
  <c r="AN170" i="11"/>
  <c r="AO170" i="11" s="1"/>
  <c r="AN171" i="11"/>
  <c r="AO171" i="11" s="1"/>
  <c r="AN169" i="11"/>
  <c r="AO169" i="11" s="1"/>
  <c r="AN173" i="11"/>
  <c r="AN172" i="11"/>
  <c r="AN166" i="11"/>
  <c r="AO166" i="11" s="1"/>
  <c r="AP166" i="11" s="1"/>
  <c r="AA238" i="11"/>
  <c r="AA239" i="11"/>
  <c r="AB237" i="11"/>
  <c r="AP157" i="11"/>
  <c r="AM157" i="11" s="1"/>
  <c r="AJ157" i="11"/>
  <c r="AK157" i="11"/>
  <c r="AA249" i="11"/>
  <c r="Z250" i="11"/>
  <c r="Z251" i="11"/>
  <c r="AE190" i="11"/>
  <c r="AE191" i="11"/>
  <c r="AF189" i="11"/>
  <c r="X285" i="11"/>
  <c r="W286" i="11"/>
  <c r="W287" i="11"/>
  <c r="X275" i="11"/>
  <c r="X274" i="11"/>
  <c r="Y273" i="11"/>
  <c r="P370" i="11"/>
  <c r="P371" i="11"/>
  <c r="Q369" i="11"/>
  <c r="AE201" i="11"/>
  <c r="AD203" i="11"/>
  <c r="AD202" i="11"/>
  <c r="AF178" i="11"/>
  <c r="AF179" i="11"/>
  <c r="AG177" i="11"/>
  <c r="Y262" i="11"/>
  <c r="Z261" i="11"/>
  <c r="Y263" i="11"/>
  <c r="R346" i="11"/>
  <c r="R347" i="11"/>
  <c r="S345" i="11"/>
  <c r="P381" i="11"/>
  <c r="O383" i="11"/>
  <c r="O382" i="11"/>
  <c r="V299" i="11"/>
  <c r="V298" i="11"/>
  <c r="W297" i="11"/>
  <c r="AB227" i="11"/>
  <c r="AC225" i="11"/>
  <c r="AB226" i="11"/>
  <c r="AH17" i="5"/>
  <c r="AS14" i="5" s="1"/>
  <c r="AH28" i="5"/>
  <c r="AO28" i="5"/>
  <c r="AO16" i="5"/>
  <c r="AK16" i="5" s="1"/>
  <c r="AH16" i="5"/>
  <c r="AQ25" i="5"/>
  <c r="AI25" i="5" s="1"/>
  <c r="AS169" i="11" l="1"/>
  <c r="AJ156" i="11"/>
  <c r="AK156" i="11" s="1"/>
  <c r="X286" i="11"/>
  <c r="X287" i="11"/>
  <c r="Y285" i="11"/>
  <c r="AF190" i="11"/>
  <c r="AG189" i="11"/>
  <c r="AF191" i="11"/>
  <c r="AB238" i="11"/>
  <c r="AB239" i="11"/>
  <c r="AC237" i="11"/>
  <c r="P383" i="11"/>
  <c r="Q381" i="11"/>
  <c r="P382" i="11"/>
  <c r="AF201" i="11"/>
  <c r="AE202" i="11"/>
  <c r="AE203" i="11"/>
  <c r="U333" i="11"/>
  <c r="T334" i="11"/>
  <c r="T335" i="11"/>
  <c r="AP169" i="11"/>
  <c r="AM169" i="11" s="1"/>
  <c r="AK169" i="11"/>
  <c r="AJ169" i="11"/>
  <c r="V310" i="11"/>
  <c r="W309" i="11"/>
  <c r="V311" i="11"/>
  <c r="W298" i="11"/>
  <c r="W299" i="11"/>
  <c r="X297" i="11"/>
  <c r="S347" i="11"/>
  <c r="S346" i="11"/>
  <c r="T345" i="11"/>
  <c r="AP171" i="11"/>
  <c r="AM171" i="11" s="1"/>
  <c r="AK171" i="11"/>
  <c r="AJ171" i="11"/>
  <c r="AE213" i="11"/>
  <c r="AD215" i="11"/>
  <c r="AD214" i="11"/>
  <c r="AP170" i="11"/>
  <c r="AM170" i="11" s="1"/>
  <c r="AK170" i="11"/>
  <c r="AJ170" i="11"/>
  <c r="P394" i="11"/>
  <c r="Q393" i="11"/>
  <c r="P395" i="11"/>
  <c r="AD225" i="11"/>
  <c r="AC226" i="11"/>
  <c r="AC227" i="11"/>
  <c r="U322" i="11"/>
  <c r="V321" i="11"/>
  <c r="U323" i="11"/>
  <c r="AG179" i="11"/>
  <c r="AG178" i="11"/>
  <c r="AN185" i="11"/>
  <c r="AN186" i="11"/>
  <c r="AN184" i="11"/>
  <c r="AN181" i="11"/>
  <c r="AO181" i="11" s="1"/>
  <c r="AN183" i="11"/>
  <c r="AO183" i="11" s="1"/>
  <c r="AN182" i="11"/>
  <c r="AO182" i="11" s="1"/>
  <c r="AN178" i="11"/>
  <c r="AO178" i="11" s="1"/>
  <c r="AP178" i="11" s="1"/>
  <c r="S357" i="11"/>
  <c r="R359" i="11"/>
  <c r="R358" i="11"/>
  <c r="Q370" i="11"/>
  <c r="R369" i="11"/>
  <c r="Q371" i="11"/>
  <c r="AB249" i="11"/>
  <c r="AA250" i="11"/>
  <c r="AA251" i="11"/>
  <c r="Z273" i="11"/>
  <c r="Y274" i="11"/>
  <c r="Y275" i="11"/>
  <c r="Z262" i="11"/>
  <c r="AA261" i="11"/>
  <c r="Z263" i="11"/>
  <c r="AM156" i="11"/>
  <c r="AZ426" i="11" s="1"/>
  <c r="AO17" i="5"/>
  <c r="AQ42" i="5"/>
  <c r="AH42" i="5"/>
  <c r="AQ41" i="5"/>
  <c r="AI41" i="5" s="1"/>
  <c r="AH41" i="5"/>
  <c r="AO41" i="5" s="1"/>
  <c r="AQ40" i="5"/>
  <c r="AI40" i="5" s="1"/>
  <c r="AH40" i="5"/>
  <c r="AO40" i="5" s="1"/>
  <c r="AQ39" i="5"/>
  <c r="AI39" i="5" s="1"/>
  <c r="AQ38" i="5"/>
  <c r="AI38" i="5" s="1"/>
  <c r="AI37" i="5"/>
  <c r="AS38" i="5"/>
  <c r="AK30" i="5"/>
  <c r="AQ30" i="5"/>
  <c r="AI30" i="5" s="1"/>
  <c r="AS181" i="11" l="1"/>
  <c r="X309" i="11"/>
  <c r="W311" i="11"/>
  <c r="W310" i="11"/>
  <c r="S358" i="11"/>
  <c r="T357" i="11"/>
  <c r="S359" i="11"/>
  <c r="AF213" i="11"/>
  <c r="AE214" i="11"/>
  <c r="AE215" i="11"/>
  <c r="AJ168" i="11"/>
  <c r="AK168" i="11" s="1"/>
  <c r="AC239" i="11"/>
  <c r="AC238" i="11"/>
  <c r="AD237" i="11"/>
  <c r="AP182" i="11"/>
  <c r="AM182" i="11" s="1"/>
  <c r="AJ182" i="11"/>
  <c r="AK182" i="11"/>
  <c r="AP183" i="11"/>
  <c r="AM183" i="11" s="1"/>
  <c r="AJ183" i="11"/>
  <c r="AK183" i="11"/>
  <c r="AD227" i="11"/>
  <c r="AD226" i="11"/>
  <c r="AE225" i="11"/>
  <c r="AM168" i="11"/>
  <c r="AZ427" i="11" s="1"/>
  <c r="AP181" i="11"/>
  <c r="AM181" i="11" s="1"/>
  <c r="AJ181" i="11"/>
  <c r="AK181" i="11"/>
  <c r="T346" i="11"/>
  <c r="T347" i="11"/>
  <c r="U345" i="11"/>
  <c r="V322" i="11"/>
  <c r="W321" i="11"/>
  <c r="V323" i="11"/>
  <c r="Q394" i="11"/>
  <c r="R393" i="11"/>
  <c r="Q395" i="11"/>
  <c r="AG191" i="11"/>
  <c r="AG190" i="11"/>
  <c r="AN198" i="11"/>
  <c r="AN196" i="11"/>
  <c r="AN190" i="11"/>
  <c r="AO190" i="11" s="1"/>
  <c r="AP190" i="11" s="1"/>
  <c r="AN193" i="11"/>
  <c r="AO193" i="11" s="1"/>
  <c r="AN197" i="11"/>
  <c r="AN195" i="11"/>
  <c r="AO195" i="11" s="1"/>
  <c r="AN194" i="11"/>
  <c r="AO194" i="11" s="1"/>
  <c r="R381" i="11"/>
  <c r="Q383" i="11"/>
  <c r="Q382" i="11"/>
  <c r="AB250" i="11"/>
  <c r="AC249" i="11"/>
  <c r="AB251" i="11"/>
  <c r="V333" i="11"/>
  <c r="U335" i="11"/>
  <c r="U334" i="11"/>
  <c r="Z275" i="11"/>
  <c r="Z274" i="11"/>
  <c r="AA273" i="11"/>
  <c r="X298" i="11"/>
  <c r="X299" i="11"/>
  <c r="Y297" i="11"/>
  <c r="Y286" i="11"/>
  <c r="Y287" i="11"/>
  <c r="Z285" i="11"/>
  <c r="AA262" i="11"/>
  <c r="AB261" i="11"/>
  <c r="AA263" i="11"/>
  <c r="R371" i="11"/>
  <c r="R370" i="11"/>
  <c r="S369" i="11"/>
  <c r="AF203" i="11"/>
  <c r="AF202" i="11"/>
  <c r="AG201" i="11"/>
  <c r="AH29" i="5"/>
  <c r="AK41" i="5"/>
  <c r="AI42" i="5"/>
  <c r="AK42" i="5"/>
  <c r="AH30" i="5"/>
  <c r="AK18" i="5"/>
  <c r="AK17" i="5"/>
  <c r="AS193" i="11" l="1"/>
  <c r="AM180" i="11"/>
  <c r="AZ428" i="11" s="1"/>
  <c r="AJ180" i="11"/>
  <c r="AK180" i="11" s="1"/>
  <c r="AE226" i="11"/>
  <c r="AF225" i="11"/>
  <c r="AE227" i="11"/>
  <c r="AA274" i="11"/>
  <c r="AA275" i="11"/>
  <c r="AB273" i="11"/>
  <c r="AP194" i="11"/>
  <c r="AM194" i="11" s="1"/>
  <c r="AJ194" i="11"/>
  <c r="AK194" i="11"/>
  <c r="AF215" i="11"/>
  <c r="AF214" i="11"/>
  <c r="AG213" i="11"/>
  <c r="R394" i="11"/>
  <c r="S393" i="11"/>
  <c r="R395" i="11"/>
  <c r="T369" i="11"/>
  <c r="S370" i="11"/>
  <c r="S371" i="11"/>
  <c r="AP193" i="11"/>
  <c r="AM193" i="11" s="1"/>
  <c r="AK193" i="11"/>
  <c r="AJ193" i="11"/>
  <c r="U346" i="11"/>
  <c r="V345" i="11"/>
  <c r="U347" i="11"/>
  <c r="U357" i="11"/>
  <c r="T358" i="11"/>
  <c r="T359" i="11"/>
  <c r="AG202" i="11"/>
  <c r="AG203" i="11"/>
  <c r="AN208" i="11"/>
  <c r="AN209" i="11"/>
  <c r="AN207" i="11"/>
  <c r="AO207" i="11" s="1"/>
  <c r="AN205" i="11"/>
  <c r="AO205" i="11" s="1"/>
  <c r="AN202" i="11"/>
  <c r="AO202" i="11" s="1"/>
  <c r="AP202" i="11" s="1"/>
  <c r="AN210" i="11"/>
  <c r="AN206" i="11"/>
  <c r="AO206" i="11" s="1"/>
  <c r="X321" i="11"/>
  <c r="W322" i="11"/>
  <c r="W323" i="11"/>
  <c r="AB263" i="11"/>
  <c r="AC261" i="11"/>
  <c r="AB262" i="11"/>
  <c r="AP195" i="11"/>
  <c r="AM195" i="11" s="1"/>
  <c r="AK195" i="11"/>
  <c r="AJ195" i="11"/>
  <c r="W333" i="11"/>
  <c r="V335" i="11"/>
  <c r="V334" i="11"/>
  <c r="Z297" i="11"/>
  <c r="Y298" i="11"/>
  <c r="Y299" i="11"/>
  <c r="Z287" i="11"/>
  <c r="AA285" i="11"/>
  <c r="Z286" i="11"/>
  <c r="R383" i="11"/>
  <c r="R382" i="11"/>
  <c r="S381" i="11"/>
  <c r="AC251" i="11"/>
  <c r="AD249" i="11"/>
  <c r="AC250" i="11"/>
  <c r="AE237" i="11"/>
  <c r="AD239" i="11"/>
  <c r="AD238" i="11"/>
  <c r="Y309" i="11"/>
  <c r="X311" i="11"/>
  <c r="X310" i="11"/>
  <c r="AS26" i="5"/>
  <c r="AO29" i="5"/>
  <c r="AK29" i="5" s="1"/>
  <c r="AH18" i="5"/>
  <c r="AS205" i="11" l="1"/>
  <c r="W335" i="11"/>
  <c r="W334" i="11"/>
  <c r="X333" i="11"/>
  <c r="AP205" i="11"/>
  <c r="AM205" i="11" s="1"/>
  <c r="AK205" i="11"/>
  <c r="AJ205" i="11"/>
  <c r="AJ192" i="11"/>
  <c r="AK192" i="11" s="1"/>
  <c r="AK207" i="11"/>
  <c r="AP207" i="11"/>
  <c r="AM207" i="11" s="1"/>
  <c r="AJ207" i="11"/>
  <c r="S383" i="11"/>
  <c r="S382" i="11"/>
  <c r="T381" i="11"/>
  <c r="AM192" i="11"/>
  <c r="AZ429" i="11" s="1"/>
  <c r="AB274" i="11"/>
  <c r="AB275" i="11"/>
  <c r="AC273" i="11"/>
  <c r="AC263" i="11"/>
  <c r="AD261" i="11"/>
  <c r="AC262" i="11"/>
  <c r="T370" i="11"/>
  <c r="U369" i="11"/>
  <c r="T371" i="11"/>
  <c r="AG214" i="11"/>
  <c r="AG215" i="11"/>
  <c r="AN214" i="11"/>
  <c r="AO214" i="11" s="1"/>
  <c r="AP214" i="11" s="1"/>
  <c r="AN218" i="11"/>
  <c r="AO218" i="11" s="1"/>
  <c r="AN220" i="11"/>
  <c r="AN222" i="11"/>
  <c r="AN217" i="11"/>
  <c r="AO217" i="11" s="1"/>
  <c r="AN219" i="11"/>
  <c r="AO219" i="11" s="1"/>
  <c r="AN221" i="11"/>
  <c r="Y310" i="11"/>
  <c r="Z309" i="11"/>
  <c r="Y311" i="11"/>
  <c r="AP206" i="11"/>
  <c r="AM206" i="11" s="1"/>
  <c r="AK206" i="11"/>
  <c r="AJ206" i="11"/>
  <c r="S394" i="11"/>
  <c r="T393" i="11"/>
  <c r="S395" i="11"/>
  <c r="AF227" i="11"/>
  <c r="AF226" i="11"/>
  <c r="AG225" i="11"/>
  <c r="AE249" i="11"/>
  <c r="AD250" i="11"/>
  <c r="AD251" i="11"/>
  <c r="V347" i="11"/>
  <c r="W345" i="11"/>
  <c r="V346" i="11"/>
  <c r="AA287" i="11"/>
  <c r="AA286" i="11"/>
  <c r="AB285" i="11"/>
  <c r="AE239" i="11"/>
  <c r="AE238" i="11"/>
  <c r="AF237" i="11"/>
  <c r="Z298" i="11"/>
  <c r="AA297" i="11"/>
  <c r="Z299" i="11"/>
  <c r="X323" i="11"/>
  <c r="Y321" i="11"/>
  <c r="X322" i="11"/>
  <c r="U358" i="11"/>
  <c r="V357" i="11"/>
  <c r="U359" i="11"/>
  <c r="AQ18" i="5"/>
  <c r="AS217" i="11" l="1"/>
  <c r="AE250" i="11"/>
  <c r="AF249" i="11"/>
  <c r="AE251" i="11"/>
  <c r="AF238" i="11"/>
  <c r="AF239" i="11"/>
  <c r="AG237" i="11"/>
  <c r="AG226" i="11"/>
  <c r="AG227" i="11"/>
  <c r="AN233" i="11"/>
  <c r="AN234" i="11"/>
  <c r="AN230" i="11"/>
  <c r="AO230" i="11" s="1"/>
  <c r="AN232" i="11"/>
  <c r="AN231" i="11"/>
  <c r="AO231" i="11" s="1"/>
  <c r="AN229" i="11"/>
  <c r="AO229" i="11" s="1"/>
  <c r="AN226" i="11"/>
  <c r="AO226" i="11" s="1"/>
  <c r="AP226" i="11" s="1"/>
  <c r="AJ219" i="11"/>
  <c r="AP219" i="11"/>
  <c r="AM219" i="11" s="1"/>
  <c r="AK219" i="11"/>
  <c r="AD263" i="11"/>
  <c r="AE261" i="11"/>
  <c r="AD262" i="11"/>
  <c r="AB297" i="11"/>
  <c r="AA298" i="11"/>
  <c r="AA299" i="11"/>
  <c r="AP217" i="11"/>
  <c r="AM217" i="11" s="1"/>
  <c r="AJ217" i="11"/>
  <c r="AK217" i="11"/>
  <c r="AJ204" i="11"/>
  <c r="AK204" i="11" s="1"/>
  <c r="V369" i="11"/>
  <c r="U371" i="11"/>
  <c r="U370" i="11"/>
  <c r="AC285" i="11"/>
  <c r="AB286" i="11"/>
  <c r="AB287" i="11"/>
  <c r="AD273" i="11"/>
  <c r="AC275" i="11"/>
  <c r="AC274" i="11"/>
  <c r="T394" i="11"/>
  <c r="T395" i="11"/>
  <c r="U393" i="11"/>
  <c r="AM204" i="11"/>
  <c r="AZ430" i="11" s="1"/>
  <c r="X335" i="11"/>
  <c r="Y333" i="11"/>
  <c r="X334" i="11"/>
  <c r="V359" i="11"/>
  <c r="V358" i="11"/>
  <c r="W357" i="11"/>
  <c r="AA309" i="11"/>
  <c r="Z311" i="11"/>
  <c r="Z310" i="11"/>
  <c r="AP218" i="11"/>
  <c r="AM218" i="11" s="1"/>
  <c r="AK218" i="11"/>
  <c r="AJ218" i="11"/>
  <c r="Y323" i="11"/>
  <c r="Y322" i="11"/>
  <c r="Z321" i="11"/>
  <c r="W347" i="11"/>
  <c r="W346" i="11"/>
  <c r="X345" i="11"/>
  <c r="U381" i="11"/>
  <c r="T382" i="11"/>
  <c r="T383" i="11"/>
  <c r="AR18" i="5"/>
  <c r="AI18" i="5"/>
  <c r="AS229" i="11" l="1"/>
  <c r="AJ216" i="11"/>
  <c r="AK216" i="11" s="1"/>
  <c r="AM216" i="11"/>
  <c r="AZ431" i="11" s="1"/>
  <c r="AA311" i="11"/>
  <c r="AA310" i="11"/>
  <c r="AB309" i="11"/>
  <c r="AD275" i="11"/>
  <c r="AD274" i="11"/>
  <c r="AE273" i="11"/>
  <c r="AP230" i="11"/>
  <c r="AM230" i="11" s="1"/>
  <c r="AJ230" i="11"/>
  <c r="AK230" i="11"/>
  <c r="AC297" i="11"/>
  <c r="AB299" i="11"/>
  <c r="AB298" i="11"/>
  <c r="Y345" i="11"/>
  <c r="X347" i="11"/>
  <c r="X346" i="11"/>
  <c r="AD285" i="11"/>
  <c r="AC287" i="11"/>
  <c r="AC286" i="11"/>
  <c r="AE262" i="11"/>
  <c r="AF261" i="11"/>
  <c r="AE263" i="11"/>
  <c r="Y335" i="11"/>
  <c r="Y334" i="11"/>
  <c r="Z333" i="11"/>
  <c r="Z322" i="11"/>
  <c r="Z323" i="11"/>
  <c r="AA321" i="11"/>
  <c r="AG239" i="11"/>
  <c r="AG238" i="11"/>
  <c r="AN246" i="11"/>
  <c r="AN245" i="11"/>
  <c r="AN242" i="11"/>
  <c r="AO242" i="11" s="1"/>
  <c r="AN244" i="11"/>
  <c r="AN238" i="11"/>
  <c r="AO238" i="11" s="1"/>
  <c r="AP238" i="11" s="1"/>
  <c r="AN241" i="11"/>
  <c r="AO241" i="11" s="1"/>
  <c r="AN243" i="11"/>
  <c r="AO243" i="11" s="1"/>
  <c r="V371" i="11"/>
  <c r="W369" i="11"/>
  <c r="V370" i="11"/>
  <c r="X357" i="11"/>
  <c r="W359" i="11"/>
  <c r="W358" i="11"/>
  <c r="U394" i="11"/>
  <c r="V393" i="11"/>
  <c r="U395" i="11"/>
  <c r="U382" i="11"/>
  <c r="V381" i="11"/>
  <c r="U383" i="11"/>
  <c r="AP229" i="11"/>
  <c r="AM229" i="11" s="1"/>
  <c r="AJ229" i="11"/>
  <c r="AK229" i="11"/>
  <c r="AG249" i="11"/>
  <c r="AF251" i="11"/>
  <c r="AF250" i="11"/>
  <c r="AP231" i="11"/>
  <c r="AM231" i="11" s="1"/>
  <c r="AK231" i="11"/>
  <c r="AJ231" i="11"/>
  <c r="AL18" i="5"/>
  <c r="AR30" i="5"/>
  <c r="AQ17" i="5"/>
  <c r="AQ29" i="5"/>
  <c r="AI29" i="5" s="1"/>
  <c r="AQ28" i="5"/>
  <c r="AQ27" i="5"/>
  <c r="AQ26" i="5"/>
  <c r="AI26" i="5" s="1"/>
  <c r="AQ14" i="5"/>
  <c r="AQ16" i="5"/>
  <c r="AS241" i="11" l="1"/>
  <c r="AP243" i="11"/>
  <c r="AM243" i="11" s="1"/>
  <c r="AK243" i="11"/>
  <c r="AJ243" i="11"/>
  <c r="AD297" i="11"/>
  <c r="AC299" i="11"/>
  <c r="AC298" i="11"/>
  <c r="AP242" i="11"/>
  <c r="AM242" i="11" s="1"/>
  <c r="AK242" i="11"/>
  <c r="AJ242" i="11"/>
  <c r="AF262" i="11"/>
  <c r="AF263" i="11"/>
  <c r="AG261" i="11"/>
  <c r="V395" i="11"/>
  <c r="V394" i="11"/>
  <c r="W393" i="11"/>
  <c r="AF273" i="11"/>
  <c r="AE275" i="11"/>
  <c r="AE274" i="11"/>
  <c r="Z334" i="11"/>
  <c r="Z335" i="11"/>
  <c r="AA333" i="11"/>
  <c r="AE285" i="11"/>
  <c r="AD287" i="11"/>
  <c r="AD286" i="11"/>
  <c r="V382" i="11"/>
  <c r="W381" i="11"/>
  <c r="V383" i="11"/>
  <c r="AB311" i="11"/>
  <c r="AC309" i="11"/>
  <c r="AB310" i="11"/>
  <c r="AG250" i="11"/>
  <c r="AG251" i="11"/>
  <c r="AN254" i="11"/>
  <c r="AO254" i="11" s="1"/>
  <c r="AN253" i="11"/>
  <c r="AO253" i="11" s="1"/>
  <c r="AN250" i="11"/>
  <c r="AO250" i="11" s="1"/>
  <c r="AP250" i="11" s="1"/>
  <c r="AN257" i="11"/>
  <c r="AN258" i="11"/>
  <c r="AN256" i="11"/>
  <c r="AN255" i="11"/>
  <c r="AO255" i="11" s="1"/>
  <c r="AJ228" i="11"/>
  <c r="AK228" i="11" s="1"/>
  <c r="AP241" i="11"/>
  <c r="AM241" i="11" s="1"/>
  <c r="AJ241" i="11"/>
  <c r="AK241" i="11"/>
  <c r="Y357" i="11"/>
  <c r="X359" i="11"/>
  <c r="X358" i="11"/>
  <c r="AA323" i="11"/>
  <c r="AA322" i="11"/>
  <c r="AB321" i="11"/>
  <c r="W371" i="11"/>
  <c r="W370" i="11"/>
  <c r="X369" i="11"/>
  <c r="AM228" i="11"/>
  <c r="AZ432" i="11" s="1"/>
  <c r="Y347" i="11"/>
  <c r="Z345" i="11"/>
  <c r="Y346" i="11"/>
  <c r="AR42" i="5"/>
  <c r="AL30" i="5"/>
  <c r="AI28" i="5"/>
  <c r="AI27" i="5"/>
  <c r="AR14" i="5"/>
  <c r="AR26" i="5" s="1"/>
  <c r="AR38" i="5" s="1"/>
  <c r="AI16" i="5"/>
  <c r="AR17" i="5"/>
  <c r="AR29" i="5" s="1"/>
  <c r="AR41" i="5" s="1"/>
  <c r="AI17" i="5"/>
  <c r="AR16" i="5"/>
  <c r="AL16" i="5" s="1"/>
  <c r="AS253" i="11" l="1"/>
  <c r="AJ240" i="11"/>
  <c r="AK240" i="11" s="1"/>
  <c r="AM240" i="11"/>
  <c r="AZ433" i="11" s="1"/>
  <c r="AP254" i="11"/>
  <c r="AM254" i="11" s="1"/>
  <c r="AJ254" i="11"/>
  <c r="AK254" i="11"/>
  <c r="AB333" i="11"/>
  <c r="AA334" i="11"/>
  <c r="AA335" i="11"/>
  <c r="Z357" i="11"/>
  <c r="Y359" i="11"/>
  <c r="Y358" i="11"/>
  <c r="AA345" i="11"/>
  <c r="Z347" i="11"/>
  <c r="Z346" i="11"/>
  <c r="AP253" i="11"/>
  <c r="AM253" i="11" s="1"/>
  <c r="AK253" i="11"/>
  <c r="AJ253" i="11"/>
  <c r="AD309" i="11"/>
  <c r="AC310" i="11"/>
  <c r="AC311" i="11"/>
  <c r="AF285" i="11"/>
  <c r="AE286" i="11"/>
  <c r="AE287" i="11"/>
  <c r="AF275" i="11"/>
  <c r="AF274" i="11"/>
  <c r="AG273" i="11"/>
  <c r="AE297" i="11"/>
  <c r="AD299" i="11"/>
  <c r="AD298" i="11"/>
  <c r="W394" i="11"/>
  <c r="X393" i="11"/>
  <c r="W395" i="11"/>
  <c r="X370" i="11"/>
  <c r="Y369" i="11"/>
  <c r="X371" i="11"/>
  <c r="AG263" i="11"/>
  <c r="AG262" i="11"/>
  <c r="AN265" i="11"/>
  <c r="AO265" i="11" s="1"/>
  <c r="AN270" i="11"/>
  <c r="AN268" i="11"/>
  <c r="AN267" i="11"/>
  <c r="AO267" i="11" s="1"/>
  <c r="AN266" i="11"/>
  <c r="AO266" i="11" s="1"/>
  <c r="AN269" i="11"/>
  <c r="AN262" i="11"/>
  <c r="AO262" i="11" s="1"/>
  <c r="AP262" i="11" s="1"/>
  <c r="AP255" i="11"/>
  <c r="AM255" i="11" s="1"/>
  <c r="AJ255" i="11"/>
  <c r="AK255" i="11"/>
  <c r="X381" i="11"/>
  <c r="W382" i="11"/>
  <c r="W383" i="11"/>
  <c r="AC321" i="11"/>
  <c r="AB323" i="11"/>
  <c r="AB322" i="11"/>
  <c r="AL42" i="5"/>
  <c r="AR54" i="5"/>
  <c r="AR50" i="5"/>
  <c r="AR62" i="5" s="1"/>
  <c r="AL41" i="5"/>
  <c r="AR53" i="5"/>
  <c r="AR28" i="5"/>
  <c r="AR40" i="5" s="1"/>
  <c r="AL17" i="5"/>
  <c r="AL29" i="5"/>
  <c r="AQ15" i="5"/>
  <c r="AS265" i="11" l="1"/>
  <c r="AB345" i="11"/>
  <c r="AA347" i="11"/>
  <c r="AA346" i="11"/>
  <c r="Y370" i="11"/>
  <c r="Z369" i="11"/>
  <c r="Y371" i="11"/>
  <c r="AP265" i="11"/>
  <c r="AM265" i="11" s="1"/>
  <c r="AK265" i="11"/>
  <c r="AJ265" i="11"/>
  <c r="AF287" i="11"/>
  <c r="AG285" i="11"/>
  <c r="AF286" i="11"/>
  <c r="Z358" i="11"/>
  <c r="Z359" i="11"/>
  <c r="AA357" i="11"/>
  <c r="X382" i="11"/>
  <c r="Y381" i="11"/>
  <c r="X383" i="11"/>
  <c r="Y393" i="11"/>
  <c r="X395" i="11"/>
  <c r="X394" i="11"/>
  <c r="AG274" i="11"/>
  <c r="AG275" i="11"/>
  <c r="AN274" i="11"/>
  <c r="AO274" i="11" s="1"/>
  <c r="AP274" i="11" s="1"/>
  <c r="AN279" i="11"/>
  <c r="AO279" i="11" s="1"/>
  <c r="AS277" i="11" s="1"/>
  <c r="AN277" i="11"/>
  <c r="AO277" i="11" s="1"/>
  <c r="AN281" i="11"/>
  <c r="AN278" i="11"/>
  <c r="AO278" i="11" s="1"/>
  <c r="AN282" i="11"/>
  <c r="AN280" i="11"/>
  <c r="AD310" i="11"/>
  <c r="AE309" i="11"/>
  <c r="AD311" i="11"/>
  <c r="AB334" i="11"/>
  <c r="AB335" i="11"/>
  <c r="AC333" i="11"/>
  <c r="AJ252" i="11"/>
  <c r="AK252" i="11" s="1"/>
  <c r="AP266" i="11"/>
  <c r="AM266" i="11" s="1"/>
  <c r="AK266" i="11"/>
  <c r="AJ266" i="11"/>
  <c r="AP267" i="11"/>
  <c r="AM267" i="11" s="1"/>
  <c r="AK267" i="11"/>
  <c r="AJ267" i="11"/>
  <c r="AC323" i="11"/>
  <c r="AD321" i="11"/>
  <c r="AC322" i="11"/>
  <c r="AE298" i="11"/>
  <c r="AE299" i="11"/>
  <c r="AF297" i="11"/>
  <c r="AM252" i="11"/>
  <c r="AZ434" i="11" s="1"/>
  <c r="AL28" i="5"/>
  <c r="AL54" i="5"/>
  <c r="AR66" i="5"/>
  <c r="AL62" i="5"/>
  <c r="AR74" i="5"/>
  <c r="AL53" i="5"/>
  <c r="AR65" i="5"/>
  <c r="AL50" i="5"/>
  <c r="AL40" i="5"/>
  <c r="AR52" i="5"/>
  <c r="AR15" i="5"/>
  <c r="AI15" i="5"/>
  <c r="AJ264" i="11" l="1"/>
  <c r="AK264" i="11" s="1"/>
  <c r="AF309" i="11"/>
  <c r="AE310" i="11"/>
  <c r="AE311" i="11"/>
  <c r="AG286" i="11"/>
  <c r="AG287" i="11"/>
  <c r="AN291" i="11"/>
  <c r="AO291" i="11" s="1"/>
  <c r="AN292" i="11"/>
  <c r="AN286" i="11"/>
  <c r="AO286" i="11" s="1"/>
  <c r="AP286" i="11" s="1"/>
  <c r="AN294" i="11"/>
  <c r="AN293" i="11"/>
  <c r="AN289" i="11"/>
  <c r="AO289" i="11" s="1"/>
  <c r="AN290" i="11"/>
  <c r="AO290" i="11" s="1"/>
  <c r="Y395" i="11"/>
  <c r="Y394" i="11"/>
  <c r="Z393" i="11"/>
  <c r="AM264" i="11"/>
  <c r="AZ435" i="11" s="1"/>
  <c r="Y382" i="11"/>
  <c r="Y383" i="11"/>
  <c r="Z381" i="11"/>
  <c r="AA369" i="11"/>
  <c r="Z370" i="11"/>
  <c r="Z371" i="11"/>
  <c r="AP278" i="11"/>
  <c r="AM278" i="11" s="1"/>
  <c r="AJ278" i="11"/>
  <c r="AK278" i="11"/>
  <c r="AC335" i="11"/>
  <c r="AC334" i="11"/>
  <c r="AD333" i="11"/>
  <c r="AE321" i="11"/>
  <c r="AD323" i="11"/>
  <c r="AD322" i="11"/>
  <c r="AA358" i="11"/>
  <c r="AB357" i="11"/>
  <c r="AA359" i="11"/>
  <c r="AP277" i="11"/>
  <c r="AM277" i="11" s="1"/>
  <c r="AJ277" i="11"/>
  <c r="AK277" i="11"/>
  <c r="AF299" i="11"/>
  <c r="AG297" i="11"/>
  <c r="AF298" i="11"/>
  <c r="AP279" i="11"/>
  <c r="AM279" i="11" s="1"/>
  <c r="AJ279" i="11"/>
  <c r="AK279" i="11"/>
  <c r="AB347" i="11"/>
  <c r="AB346" i="11"/>
  <c r="AC345" i="11"/>
  <c r="AL66" i="5"/>
  <c r="AR78" i="5"/>
  <c r="AL74" i="5"/>
  <c r="AR86" i="5"/>
  <c r="AL65" i="5"/>
  <c r="AR77" i="5"/>
  <c r="AL52" i="5"/>
  <c r="AR64" i="5"/>
  <c r="AL15" i="5"/>
  <c r="AR27" i="5"/>
  <c r="AI14" i="5"/>
  <c r="AQ13" i="5"/>
  <c r="AS289" i="11" l="1"/>
  <c r="AM276" i="11"/>
  <c r="AZ436" i="11" s="1"/>
  <c r="AJ276" i="11"/>
  <c r="AK276" i="11" s="1"/>
  <c r="AB359" i="11"/>
  <c r="AB358" i="11"/>
  <c r="AC357" i="11"/>
  <c r="AB369" i="11"/>
  <c r="AA371" i="11"/>
  <c r="AA370" i="11"/>
  <c r="Z382" i="11"/>
  <c r="AA381" i="11"/>
  <c r="Z383" i="11"/>
  <c r="AP289" i="11"/>
  <c r="AM289" i="11" s="1"/>
  <c r="AJ289" i="11"/>
  <c r="AK289" i="11"/>
  <c r="AP291" i="11"/>
  <c r="AM291" i="11" s="1"/>
  <c r="AJ291" i="11"/>
  <c r="AK291" i="11"/>
  <c r="AE323" i="11"/>
  <c r="AE322" i="11"/>
  <c r="AF321" i="11"/>
  <c r="AD335" i="11"/>
  <c r="AD334" i="11"/>
  <c r="AE333" i="11"/>
  <c r="AG299" i="11"/>
  <c r="AG298" i="11"/>
  <c r="AN298" i="11"/>
  <c r="AO298" i="11" s="1"/>
  <c r="AP298" i="11" s="1"/>
  <c r="AN301" i="11"/>
  <c r="AO301" i="11" s="1"/>
  <c r="AN304" i="11"/>
  <c r="AN306" i="11"/>
  <c r="AN305" i="11"/>
  <c r="AN302" i="11"/>
  <c r="AO302" i="11" s="1"/>
  <c r="AN303" i="11"/>
  <c r="AO303" i="11" s="1"/>
  <c r="AS301" i="11" s="1"/>
  <c r="AA393" i="11"/>
  <c r="Z395" i="11"/>
  <c r="Z394" i="11"/>
  <c r="AC346" i="11"/>
  <c r="AD345" i="11"/>
  <c r="AC347" i="11"/>
  <c r="AP290" i="11"/>
  <c r="AM290" i="11" s="1"/>
  <c r="AK290" i="11"/>
  <c r="AJ290" i="11"/>
  <c r="AF310" i="11"/>
  <c r="AF311" i="11"/>
  <c r="AG309" i="11"/>
  <c r="AL78" i="5"/>
  <c r="AR90" i="5"/>
  <c r="AL86" i="5"/>
  <c r="AR98" i="5"/>
  <c r="AL77" i="5"/>
  <c r="AR89" i="5"/>
  <c r="AL64" i="5"/>
  <c r="AR76" i="5"/>
  <c r="AR39" i="5"/>
  <c r="AL27" i="5"/>
  <c r="AR13" i="5"/>
  <c r="AR25" i="5" s="1"/>
  <c r="AR37" i="5" s="1"/>
  <c r="AL38" i="5"/>
  <c r="AI13" i="5"/>
  <c r="AL26" i="5"/>
  <c r="AL14" i="5"/>
  <c r="AM288" i="11" l="1"/>
  <c r="AZ437" i="11" s="1"/>
  <c r="AJ288" i="11"/>
  <c r="AK288" i="11" s="1"/>
  <c r="AE334" i="11"/>
  <c r="AF333" i="11"/>
  <c r="AE335" i="11"/>
  <c r="AA382" i="11"/>
  <c r="AA383" i="11"/>
  <c r="AB381" i="11"/>
  <c r="AA395" i="11"/>
  <c r="AB393" i="11"/>
  <c r="AA394" i="11"/>
  <c r="AF322" i="11"/>
  <c r="AG321" i="11"/>
  <c r="AF323" i="11"/>
  <c r="AP302" i="11"/>
  <c r="AM302" i="11" s="1"/>
  <c r="AJ302" i="11"/>
  <c r="AK302" i="11"/>
  <c r="AC369" i="11"/>
  <c r="AB371" i="11"/>
  <c r="AB370" i="11"/>
  <c r="AP303" i="11"/>
  <c r="AM303" i="11" s="1"/>
  <c r="AK303" i="11"/>
  <c r="AJ303" i="11"/>
  <c r="AC359" i="11"/>
  <c r="AD357" i="11"/>
  <c r="AC358" i="11"/>
  <c r="AG310" i="11"/>
  <c r="AG311" i="11"/>
  <c r="AN313" i="11"/>
  <c r="AO313" i="11" s="1"/>
  <c r="AN317" i="11"/>
  <c r="AN314" i="11"/>
  <c r="AO314" i="11" s="1"/>
  <c r="AN316" i="11"/>
  <c r="AN315" i="11"/>
  <c r="AO315" i="11" s="1"/>
  <c r="AS313" i="11" s="1"/>
  <c r="AN318" i="11"/>
  <c r="AN310" i="11"/>
  <c r="AO310" i="11" s="1"/>
  <c r="AP310" i="11" s="1"/>
  <c r="AE345" i="11"/>
  <c r="AD346" i="11"/>
  <c r="AD347" i="11"/>
  <c r="AP301" i="11"/>
  <c r="AM301" i="11" s="1"/>
  <c r="AK301" i="11"/>
  <c r="AJ301" i="11"/>
  <c r="AL13" i="5"/>
  <c r="AL90" i="5"/>
  <c r="AR102" i="5"/>
  <c r="AL98" i="5"/>
  <c r="AR110" i="5"/>
  <c r="AL89" i="5"/>
  <c r="AR101" i="5"/>
  <c r="AL76" i="5"/>
  <c r="AR88" i="5"/>
  <c r="AR49" i="5"/>
  <c r="AR61" i="5" s="1"/>
  <c r="AL39" i="5"/>
  <c r="AR51" i="5"/>
  <c r="AL25" i="5"/>
  <c r="AL37" i="5"/>
  <c r="AR407" i="5"/>
  <c r="C8" i="5"/>
  <c r="C20" i="5" s="1"/>
  <c r="AJ300" i="11" l="1"/>
  <c r="AK300" i="11" s="1"/>
  <c r="AM300" i="11"/>
  <c r="AZ438" i="11" s="1"/>
  <c r="AD358" i="11"/>
  <c r="AD359" i="11"/>
  <c r="AE357" i="11"/>
  <c r="AE346" i="11"/>
  <c r="AF345" i="11"/>
  <c r="AE347" i="11"/>
  <c r="AG322" i="11"/>
  <c r="AG323" i="11"/>
  <c r="AN326" i="11"/>
  <c r="AO326" i="11" s="1"/>
  <c r="AN325" i="11"/>
  <c r="AO325" i="11" s="1"/>
  <c r="AN327" i="11"/>
  <c r="AO327" i="11" s="1"/>
  <c r="AN322" i="11"/>
  <c r="AO322" i="11" s="1"/>
  <c r="AP322" i="11" s="1"/>
  <c r="AN329" i="11"/>
  <c r="AN330" i="11"/>
  <c r="AN328" i="11"/>
  <c r="AB395" i="11"/>
  <c r="AB394" i="11"/>
  <c r="AC393" i="11"/>
  <c r="AK315" i="11"/>
  <c r="AP315" i="11"/>
  <c r="AM315" i="11" s="1"/>
  <c r="AJ315" i="11"/>
  <c r="AB383" i="11"/>
  <c r="AC381" i="11"/>
  <c r="AB382" i="11"/>
  <c r="AP314" i="11"/>
  <c r="AM314" i="11" s="1"/>
  <c r="AJ314" i="11"/>
  <c r="AK314" i="11"/>
  <c r="AC370" i="11"/>
  <c r="AC371" i="11"/>
  <c r="AD369" i="11"/>
  <c r="AP313" i="11"/>
  <c r="AM313" i="11" s="1"/>
  <c r="AJ313" i="11"/>
  <c r="AK313" i="11"/>
  <c r="AG333" i="11"/>
  <c r="AF334" i="11"/>
  <c r="AF335" i="11"/>
  <c r="AL102" i="5"/>
  <c r="AR114" i="5"/>
  <c r="AL110" i="5"/>
  <c r="AR122" i="5"/>
  <c r="AL101" i="5"/>
  <c r="AR113" i="5"/>
  <c r="AL88" i="5"/>
  <c r="AR100" i="5"/>
  <c r="AL61" i="5"/>
  <c r="AR73" i="5"/>
  <c r="AL51" i="5"/>
  <c r="AR63" i="5"/>
  <c r="AL49" i="5"/>
  <c r="AS325" i="11" l="1"/>
  <c r="AM312" i="11"/>
  <c r="AZ439" i="11" s="1"/>
  <c r="AJ312" i="11"/>
  <c r="AK312" i="11" s="1"/>
  <c r="AP325" i="11"/>
  <c r="AM325" i="11" s="1"/>
  <c r="AK325" i="11"/>
  <c r="AJ325" i="11"/>
  <c r="AP326" i="11"/>
  <c r="AM326" i="11" s="1"/>
  <c r="AK326" i="11"/>
  <c r="AJ326" i="11"/>
  <c r="AG334" i="11"/>
  <c r="AG335" i="11"/>
  <c r="AN341" i="11"/>
  <c r="AN337" i="11"/>
  <c r="AO337" i="11" s="1"/>
  <c r="AN340" i="11"/>
  <c r="AN338" i="11"/>
  <c r="AO338" i="11" s="1"/>
  <c r="AN339" i="11"/>
  <c r="AO339" i="11" s="1"/>
  <c r="AS337" i="11" s="1"/>
  <c r="AN334" i="11"/>
  <c r="AO334" i="11" s="1"/>
  <c r="AP334" i="11" s="1"/>
  <c r="AN342" i="11"/>
  <c r="AD381" i="11"/>
  <c r="AC383" i="11"/>
  <c r="AC382" i="11"/>
  <c r="AC395" i="11"/>
  <c r="AC394" i="11"/>
  <c r="AD393" i="11"/>
  <c r="AF346" i="11"/>
  <c r="AG345" i="11"/>
  <c r="AF347" i="11"/>
  <c r="AP327" i="11"/>
  <c r="AM327" i="11" s="1"/>
  <c r="AJ327" i="11"/>
  <c r="AK327" i="11"/>
  <c r="AF357" i="11"/>
  <c r="AE359" i="11"/>
  <c r="AE358" i="11"/>
  <c r="AD370" i="11"/>
  <c r="AE369" i="11"/>
  <c r="AD371" i="11"/>
  <c r="AL122" i="5"/>
  <c r="AR134" i="5"/>
  <c r="AL114" i="5"/>
  <c r="AR126" i="5"/>
  <c r="AL113" i="5"/>
  <c r="AR125" i="5"/>
  <c r="AL100" i="5"/>
  <c r="AR112" i="5"/>
  <c r="AL73" i="5"/>
  <c r="AR85" i="5"/>
  <c r="AL63" i="5"/>
  <c r="AR75" i="5"/>
  <c r="AP338" i="11" l="1"/>
  <c r="AM338" i="11" s="1"/>
  <c r="AJ338" i="11"/>
  <c r="AK338" i="11"/>
  <c r="AP337" i="11"/>
  <c r="AM337" i="11" s="1"/>
  <c r="AJ337" i="11"/>
  <c r="AK337" i="11"/>
  <c r="AD394" i="11"/>
  <c r="AE393" i="11"/>
  <c r="AD395" i="11"/>
  <c r="AG347" i="11"/>
  <c r="AG346" i="11"/>
  <c r="AN349" i="11"/>
  <c r="AO349" i="11" s="1"/>
  <c r="AN351" i="11"/>
  <c r="AO351" i="11" s="1"/>
  <c r="AN350" i="11"/>
  <c r="AO350" i="11" s="1"/>
  <c r="AN346" i="11"/>
  <c r="AO346" i="11" s="1"/>
  <c r="AP346" i="11" s="1"/>
  <c r="AN352" i="11"/>
  <c r="AN353" i="11"/>
  <c r="AN354" i="11"/>
  <c r="AE371" i="11"/>
  <c r="AE370" i="11"/>
  <c r="AF369" i="11"/>
  <c r="AE381" i="11"/>
  <c r="AD383" i="11"/>
  <c r="AD382" i="11"/>
  <c r="AG357" i="11"/>
  <c r="AF358" i="11"/>
  <c r="AF359" i="11"/>
  <c r="AJ324" i="11"/>
  <c r="AK324" i="11" s="1"/>
  <c r="AP339" i="11"/>
  <c r="AM339" i="11" s="1"/>
  <c r="AK339" i="11"/>
  <c r="AJ339" i="11"/>
  <c r="AM324" i="11"/>
  <c r="AZ440" i="11" s="1"/>
  <c r="AL126" i="5"/>
  <c r="AR138" i="5"/>
  <c r="AL134" i="5"/>
  <c r="AR146" i="5"/>
  <c r="AL125" i="5"/>
  <c r="AR137" i="5"/>
  <c r="AL112" i="5"/>
  <c r="AR124" i="5"/>
  <c r="AL85" i="5"/>
  <c r="AR97" i="5"/>
  <c r="AL75" i="5"/>
  <c r="AR87" i="5"/>
  <c r="C21" i="5"/>
  <c r="C32" i="5"/>
  <c r="C44" i="5" s="1"/>
  <c r="C45" i="5" s="1"/>
  <c r="C9" i="5"/>
  <c r="AS349" i="11" l="1"/>
  <c r="AE394" i="11"/>
  <c r="AF393" i="11"/>
  <c r="AE395" i="11"/>
  <c r="AE383" i="11"/>
  <c r="AE382" i="11"/>
  <c r="AF381" i="11"/>
  <c r="AF370" i="11"/>
  <c r="AF371" i="11"/>
  <c r="AG369" i="11"/>
  <c r="AJ336" i="11"/>
  <c r="AK336" i="11" s="1"/>
  <c r="AP349" i="11"/>
  <c r="AM349" i="11" s="1"/>
  <c r="AM348" i="11" s="1"/>
  <c r="AZ442" i="11" s="1"/>
  <c r="AK349" i="11"/>
  <c r="AJ349" i="11"/>
  <c r="AM336" i="11"/>
  <c r="AZ441" i="11" s="1"/>
  <c r="AP350" i="11"/>
  <c r="AM350" i="11" s="1"/>
  <c r="AK350" i="11"/>
  <c r="AJ350" i="11"/>
  <c r="AG358" i="11"/>
  <c r="AG359" i="11"/>
  <c r="AN364" i="11"/>
  <c r="AN363" i="11"/>
  <c r="AO363" i="11" s="1"/>
  <c r="AS361" i="11" s="1"/>
  <c r="AN365" i="11"/>
  <c r="AN358" i="11"/>
  <c r="AO358" i="11" s="1"/>
  <c r="AP358" i="11" s="1"/>
  <c r="AN362" i="11"/>
  <c r="AO362" i="11" s="1"/>
  <c r="AN361" i="11"/>
  <c r="AO361" i="11" s="1"/>
  <c r="AN366" i="11"/>
  <c r="AP351" i="11"/>
  <c r="AM351" i="11" s="1"/>
  <c r="AJ351" i="11"/>
  <c r="AK351" i="11"/>
  <c r="AL138" i="5"/>
  <c r="AR150" i="5"/>
  <c r="AL146" i="5"/>
  <c r="AR158" i="5"/>
  <c r="AL137" i="5"/>
  <c r="AR149" i="5"/>
  <c r="AL124" i="5"/>
  <c r="AR136" i="5"/>
  <c r="AL97" i="5"/>
  <c r="AR109" i="5"/>
  <c r="AL87" i="5"/>
  <c r="AR99" i="5"/>
  <c r="D45" i="5"/>
  <c r="C46" i="5"/>
  <c r="C10" i="5"/>
  <c r="C11" i="5"/>
  <c r="C33" i="5"/>
  <c r="D9" i="5"/>
  <c r="D11" i="5" s="1"/>
  <c r="D21" i="5"/>
  <c r="C22" i="5"/>
  <c r="AG371" i="11" l="1"/>
  <c r="AG370" i="11"/>
  <c r="AN378" i="11"/>
  <c r="AN377" i="11"/>
  <c r="AN370" i="11"/>
  <c r="AO370" i="11" s="1"/>
  <c r="AP370" i="11" s="1"/>
  <c r="AN375" i="11"/>
  <c r="AO375" i="11" s="1"/>
  <c r="AN373" i="11"/>
  <c r="AO373" i="11" s="1"/>
  <c r="AN374" i="11"/>
  <c r="AO374" i="11" s="1"/>
  <c r="AN376" i="11"/>
  <c r="AG381" i="11"/>
  <c r="AF383" i="11"/>
  <c r="AF382" i="11"/>
  <c r="AP363" i="11"/>
  <c r="AM363" i="11" s="1"/>
  <c r="AK363" i="11"/>
  <c r="AJ363" i="11"/>
  <c r="AP362" i="11"/>
  <c r="AM362" i="11" s="1"/>
  <c r="AJ362" i="11"/>
  <c r="AK362" i="11"/>
  <c r="AF394" i="11"/>
  <c r="AF395" i="11"/>
  <c r="AG393" i="11"/>
  <c r="AP361" i="11"/>
  <c r="AM361" i="11" s="1"/>
  <c r="AM360" i="11" s="1"/>
  <c r="AZ443" i="11" s="1"/>
  <c r="AK361" i="11"/>
  <c r="AJ361" i="11"/>
  <c r="AJ348" i="11"/>
  <c r="AK348" i="11" s="1"/>
  <c r="AL158" i="5"/>
  <c r="AR170" i="5"/>
  <c r="AL150" i="5"/>
  <c r="AR162" i="5"/>
  <c r="AL149" i="5"/>
  <c r="AR161" i="5"/>
  <c r="AL136" i="5"/>
  <c r="AR148" i="5"/>
  <c r="AL109" i="5"/>
  <c r="AR121" i="5"/>
  <c r="AL99" i="5"/>
  <c r="AR111" i="5"/>
  <c r="E45" i="5"/>
  <c r="D46" i="5"/>
  <c r="D22" i="5"/>
  <c r="D10" i="5"/>
  <c r="E9" i="5"/>
  <c r="E11" i="5" s="1"/>
  <c r="C56" i="5"/>
  <c r="C68" i="5" s="1"/>
  <c r="E21" i="5"/>
  <c r="D33" i="5"/>
  <c r="C34" i="5"/>
  <c r="AS373" i="11" l="1"/>
  <c r="AJ360" i="11"/>
  <c r="AK360" i="11" s="1"/>
  <c r="AG394" i="11"/>
  <c r="AG395" i="11"/>
  <c r="AN398" i="11"/>
  <c r="AO398" i="11" s="1"/>
  <c r="AN401" i="11"/>
  <c r="AN400" i="11"/>
  <c r="AN399" i="11"/>
  <c r="AO399" i="11" s="1"/>
  <c r="AN394" i="11"/>
  <c r="AO394" i="11" s="1"/>
  <c r="AN402" i="11"/>
  <c r="AN397" i="11"/>
  <c r="AO397" i="11" s="1"/>
  <c r="AP374" i="11"/>
  <c r="AM374" i="11" s="1"/>
  <c r="AJ374" i="11"/>
  <c r="AK374" i="11"/>
  <c r="AP373" i="11"/>
  <c r="AM373" i="11" s="1"/>
  <c r="AJ373" i="11"/>
  <c r="AK373" i="11"/>
  <c r="AP375" i="11"/>
  <c r="AM375" i="11" s="1"/>
  <c r="AK375" i="11"/>
  <c r="AJ375" i="11"/>
  <c r="AG382" i="11"/>
  <c r="AG383" i="11"/>
  <c r="AN387" i="11"/>
  <c r="AO387" i="11" s="1"/>
  <c r="AS385" i="11" s="1"/>
  <c r="AN382" i="11"/>
  <c r="AO382" i="11" s="1"/>
  <c r="AP382" i="11" s="1"/>
  <c r="AN386" i="11"/>
  <c r="AO386" i="11" s="1"/>
  <c r="AN390" i="11"/>
  <c r="AN389" i="11"/>
  <c r="AN388" i="11"/>
  <c r="AN385" i="11"/>
  <c r="AO385" i="11" s="1"/>
  <c r="AL162" i="5"/>
  <c r="AR174" i="5"/>
  <c r="AL170" i="5"/>
  <c r="AR182" i="5"/>
  <c r="AL161" i="5"/>
  <c r="AR173" i="5"/>
  <c r="AL148" i="5"/>
  <c r="AR160" i="5"/>
  <c r="AL121" i="5"/>
  <c r="AR133" i="5"/>
  <c r="AL111" i="5"/>
  <c r="AR123" i="5"/>
  <c r="E46" i="5"/>
  <c r="F45" i="5"/>
  <c r="E22" i="5"/>
  <c r="C57" i="5"/>
  <c r="E33" i="5"/>
  <c r="D34" i="5"/>
  <c r="F21" i="5"/>
  <c r="F9" i="5"/>
  <c r="F11" i="5" s="1"/>
  <c r="E10" i="5"/>
  <c r="AS397" i="11" l="1"/>
  <c r="AU407" i="11"/>
  <c r="AD409" i="11" s="1"/>
  <c r="AK397" i="11"/>
  <c r="AJ397" i="11"/>
  <c r="AP394" i="11"/>
  <c r="AK399" i="11"/>
  <c r="AJ399" i="11"/>
  <c r="AP386" i="11"/>
  <c r="AM386" i="11" s="1"/>
  <c r="AJ386" i="11"/>
  <c r="AK386" i="11"/>
  <c r="AP387" i="11"/>
  <c r="AM387" i="11" s="1"/>
  <c r="AK387" i="11"/>
  <c r="AJ387" i="11"/>
  <c r="AJ398" i="11"/>
  <c r="AK398" i="11"/>
  <c r="AP385" i="11"/>
  <c r="AM385" i="11" s="1"/>
  <c r="AK385" i="11"/>
  <c r="AJ385" i="11"/>
  <c r="AJ372" i="11"/>
  <c r="AK372" i="11" s="1"/>
  <c r="AM372" i="11"/>
  <c r="AZ444" i="11" s="1"/>
  <c r="AL174" i="5"/>
  <c r="AR186" i="5"/>
  <c r="AL182" i="5"/>
  <c r="AR194" i="5"/>
  <c r="AL173" i="5"/>
  <c r="AR185" i="5"/>
  <c r="AL160" i="5"/>
  <c r="AR172" i="5"/>
  <c r="AL133" i="5"/>
  <c r="AR145" i="5"/>
  <c r="AL123" i="5"/>
  <c r="AR135" i="5"/>
  <c r="F46" i="5"/>
  <c r="G45" i="5"/>
  <c r="F22" i="5"/>
  <c r="G9" i="5"/>
  <c r="G11" i="5" s="1"/>
  <c r="F10" i="5"/>
  <c r="E34" i="5"/>
  <c r="F33" i="5"/>
  <c r="C69" i="5"/>
  <c r="C80" i="5"/>
  <c r="G21" i="5"/>
  <c r="C58" i="5"/>
  <c r="D57" i="5"/>
  <c r="AM384" i="11" l="1"/>
  <c r="AZ445" i="11" s="1"/>
  <c r="AP399" i="11"/>
  <c r="AM399" i="11" s="1"/>
  <c r="AJ396" i="11"/>
  <c r="AK396" i="11" s="1"/>
  <c r="AJ384" i="11"/>
  <c r="AK384" i="11" s="1"/>
  <c r="AP398" i="11"/>
  <c r="AM398" i="11" s="1"/>
  <c r="AP397" i="11"/>
  <c r="AM397" i="11" s="1"/>
  <c r="AL186" i="5"/>
  <c r="AR198" i="5"/>
  <c r="AL194" i="5"/>
  <c r="AR206" i="5"/>
  <c r="AL185" i="5"/>
  <c r="AR197" i="5"/>
  <c r="AL172" i="5"/>
  <c r="AR184" i="5"/>
  <c r="AL145" i="5"/>
  <c r="AR157" i="5"/>
  <c r="AL135" i="5"/>
  <c r="AR147" i="5"/>
  <c r="C81" i="5"/>
  <c r="C82" i="5" s="1"/>
  <c r="C92" i="5"/>
  <c r="C93" i="5" s="1"/>
  <c r="G46" i="5"/>
  <c r="H45" i="5"/>
  <c r="G22" i="5"/>
  <c r="D58" i="5"/>
  <c r="E57" i="5"/>
  <c r="H21" i="5"/>
  <c r="D69" i="5"/>
  <c r="C70" i="5"/>
  <c r="G33" i="5"/>
  <c r="F34" i="5"/>
  <c r="H9" i="5"/>
  <c r="H11" i="5" s="1"/>
  <c r="G10" i="5"/>
  <c r="AM396" i="11" l="1"/>
  <c r="AZ446" i="11" s="1"/>
  <c r="AL406" i="11" s="1"/>
  <c r="AD408" i="11" s="1"/>
  <c r="AL198" i="5"/>
  <c r="AR210" i="5"/>
  <c r="AL206" i="5"/>
  <c r="AR218" i="5"/>
  <c r="AL197" i="5"/>
  <c r="AR209" i="5"/>
  <c r="AL184" i="5"/>
  <c r="AR196" i="5"/>
  <c r="AL157" i="5"/>
  <c r="AR169" i="5"/>
  <c r="AL147" i="5"/>
  <c r="AR159" i="5"/>
  <c r="D93" i="5"/>
  <c r="C94" i="5"/>
  <c r="D81" i="5"/>
  <c r="H46" i="5"/>
  <c r="I45" i="5"/>
  <c r="H22" i="5"/>
  <c r="H33" i="5"/>
  <c r="G34" i="5"/>
  <c r="I21" i="5"/>
  <c r="F57" i="5"/>
  <c r="E58" i="5"/>
  <c r="I9" i="5"/>
  <c r="I11" i="5" s="1"/>
  <c r="H10" i="5"/>
  <c r="E69" i="5"/>
  <c r="D70" i="5"/>
  <c r="C104" i="5"/>
  <c r="AL210" i="5" l="1"/>
  <c r="AR222" i="5"/>
  <c r="AL218" i="5"/>
  <c r="AR230" i="5"/>
  <c r="AL209" i="5"/>
  <c r="AR221" i="5"/>
  <c r="AL196" i="5"/>
  <c r="AR208" i="5"/>
  <c r="AL169" i="5"/>
  <c r="AR181" i="5"/>
  <c r="AL159" i="5"/>
  <c r="AR171" i="5"/>
  <c r="C105" i="5"/>
  <c r="C116" i="5"/>
  <c r="D82" i="5"/>
  <c r="E81" i="5"/>
  <c r="D94" i="5"/>
  <c r="E93" i="5"/>
  <c r="I46" i="5"/>
  <c r="J45" i="5"/>
  <c r="G57" i="5"/>
  <c r="I10" i="5"/>
  <c r="I22" i="5"/>
  <c r="E70" i="5"/>
  <c r="F69" i="5"/>
  <c r="D105" i="5"/>
  <c r="J9" i="5"/>
  <c r="J11" i="5" s="1"/>
  <c r="J21" i="5"/>
  <c r="H34" i="5"/>
  <c r="I33" i="5"/>
  <c r="F58" i="5"/>
  <c r="AL222" i="5" l="1"/>
  <c r="AR234" i="5"/>
  <c r="AL230" i="5"/>
  <c r="AR242" i="5"/>
  <c r="AL221" i="5"/>
  <c r="AR233" i="5"/>
  <c r="AL208" i="5"/>
  <c r="AR220" i="5"/>
  <c r="AL181" i="5"/>
  <c r="AR193" i="5"/>
  <c r="AL171" i="5"/>
  <c r="AR183" i="5"/>
  <c r="C117" i="5"/>
  <c r="C119" i="5" s="1"/>
  <c r="F81" i="5"/>
  <c r="E82" i="5"/>
  <c r="E94" i="5"/>
  <c r="F93" i="5"/>
  <c r="K45" i="5"/>
  <c r="J46" i="5"/>
  <c r="J10" i="5"/>
  <c r="J22" i="5"/>
  <c r="E105" i="5"/>
  <c r="G58" i="5"/>
  <c r="H57" i="5"/>
  <c r="F70" i="5"/>
  <c r="G69" i="5"/>
  <c r="K9" i="5"/>
  <c r="K11" i="5" s="1"/>
  <c r="I34" i="5"/>
  <c r="J33" i="5"/>
  <c r="K21" i="5"/>
  <c r="C106" i="5"/>
  <c r="F82" i="5" l="1"/>
  <c r="G81" i="5"/>
  <c r="D117" i="5"/>
  <c r="D119" i="5" s="1"/>
  <c r="AL234" i="5"/>
  <c r="AR246" i="5"/>
  <c r="AL242" i="5"/>
  <c r="AR254" i="5"/>
  <c r="AL233" i="5"/>
  <c r="AR245" i="5"/>
  <c r="AL220" i="5"/>
  <c r="AR232" i="5"/>
  <c r="AL193" i="5"/>
  <c r="AR205" i="5"/>
  <c r="AL183" i="5"/>
  <c r="AR195" i="5"/>
  <c r="C129" i="5"/>
  <c r="C131" i="5" s="1"/>
  <c r="C140" i="5"/>
  <c r="G93" i="5"/>
  <c r="F94" i="5"/>
  <c r="L45" i="5"/>
  <c r="K46" i="5"/>
  <c r="K22" i="5"/>
  <c r="K33" i="5"/>
  <c r="J34" i="5"/>
  <c r="H69" i="5"/>
  <c r="G70" i="5"/>
  <c r="L9" i="5"/>
  <c r="L11" i="5" s="1"/>
  <c r="K10" i="5"/>
  <c r="H58" i="5"/>
  <c r="I57" i="5"/>
  <c r="L21" i="5"/>
  <c r="G82" i="5"/>
  <c r="H81" i="5"/>
  <c r="F105" i="5"/>
  <c r="C118" i="5"/>
  <c r="D106" i="5"/>
  <c r="E117" i="5" l="1"/>
  <c r="E119" i="5" s="1"/>
  <c r="AL246" i="5"/>
  <c r="AR258" i="5"/>
  <c r="AL254" i="5"/>
  <c r="AR266" i="5"/>
  <c r="AL245" i="5"/>
  <c r="AR257" i="5"/>
  <c r="AL232" i="5"/>
  <c r="AR244" i="5"/>
  <c r="AL205" i="5"/>
  <c r="AR217" i="5"/>
  <c r="AL195" i="5"/>
  <c r="AR207" i="5"/>
  <c r="C141" i="5"/>
  <c r="C143" i="5" s="1"/>
  <c r="C152" i="5"/>
  <c r="D129" i="5"/>
  <c r="D131" i="5" s="1"/>
  <c r="C130" i="5"/>
  <c r="G94" i="5"/>
  <c r="H93" i="5"/>
  <c r="M45" i="5"/>
  <c r="L46" i="5"/>
  <c r="L22" i="5"/>
  <c r="G105" i="5"/>
  <c r="H82" i="5"/>
  <c r="I81" i="5"/>
  <c r="M21" i="5"/>
  <c r="J57" i="5"/>
  <c r="I58" i="5"/>
  <c r="L33" i="5"/>
  <c r="K34" i="5"/>
  <c r="M9" i="5"/>
  <c r="M11" i="5" s="1"/>
  <c r="L10" i="5"/>
  <c r="H70" i="5"/>
  <c r="I69" i="5"/>
  <c r="E106" i="5"/>
  <c r="D118" i="5"/>
  <c r="F117" i="5" l="1"/>
  <c r="C153" i="5"/>
  <c r="C164" i="5"/>
  <c r="AL258" i="5"/>
  <c r="AR270" i="5"/>
  <c r="AL266" i="5"/>
  <c r="AR278" i="5"/>
  <c r="AL257" i="5"/>
  <c r="AR269" i="5"/>
  <c r="AL244" i="5"/>
  <c r="AR256" i="5"/>
  <c r="AL217" i="5"/>
  <c r="AR229" i="5"/>
  <c r="AL207" i="5"/>
  <c r="AR219" i="5"/>
  <c r="E129" i="5"/>
  <c r="E131" i="5" s="1"/>
  <c r="D130" i="5"/>
  <c r="C142" i="5"/>
  <c r="D141" i="5"/>
  <c r="D143" i="5" s="1"/>
  <c r="H94" i="5"/>
  <c r="I93" i="5"/>
  <c r="N45" i="5"/>
  <c r="M46" i="5"/>
  <c r="M22" i="5"/>
  <c r="N21" i="5"/>
  <c r="I70" i="5"/>
  <c r="J69" i="5"/>
  <c r="K57" i="5"/>
  <c r="J58" i="5"/>
  <c r="I82" i="5"/>
  <c r="J81" i="5"/>
  <c r="H105" i="5"/>
  <c r="N9" i="5"/>
  <c r="N11" i="5" s="1"/>
  <c r="M10" i="5"/>
  <c r="L34" i="5"/>
  <c r="M33" i="5"/>
  <c r="E118" i="5"/>
  <c r="F106" i="5"/>
  <c r="G117" i="5" l="1"/>
  <c r="G119" i="5" s="1"/>
  <c r="F119" i="5"/>
  <c r="C154" i="5"/>
  <c r="C155" i="5"/>
  <c r="D153" i="5"/>
  <c r="D155" i="5" s="1"/>
  <c r="AL270" i="5"/>
  <c r="AR282" i="5"/>
  <c r="C165" i="5"/>
  <c r="C167" i="5" s="1"/>
  <c r="C176" i="5"/>
  <c r="AL278" i="5"/>
  <c r="AR290" i="5"/>
  <c r="AL269" i="5"/>
  <c r="AR281" i="5"/>
  <c r="AL256" i="5"/>
  <c r="AR268" i="5"/>
  <c r="AL229" i="5"/>
  <c r="AR241" i="5"/>
  <c r="AL219" i="5"/>
  <c r="AR231" i="5"/>
  <c r="E141" i="5"/>
  <c r="E143" i="5" s="1"/>
  <c r="D142" i="5"/>
  <c r="F129" i="5"/>
  <c r="F131" i="5" s="1"/>
  <c r="E130" i="5"/>
  <c r="I94" i="5"/>
  <c r="J93" i="5"/>
  <c r="O45" i="5"/>
  <c r="N46" i="5"/>
  <c r="N22" i="5"/>
  <c r="I105" i="5"/>
  <c r="M34" i="5"/>
  <c r="N33" i="5"/>
  <c r="K69" i="5"/>
  <c r="J70" i="5"/>
  <c r="O21" i="5"/>
  <c r="H117" i="5"/>
  <c r="H119" i="5" s="1"/>
  <c r="O9" i="5"/>
  <c r="O11" i="5" s="1"/>
  <c r="N10" i="5"/>
  <c r="K81" i="5"/>
  <c r="J82" i="5"/>
  <c r="K58" i="5"/>
  <c r="L57" i="5"/>
  <c r="G106" i="5"/>
  <c r="F118" i="5"/>
  <c r="E153" i="5" l="1"/>
  <c r="E155" i="5" s="1"/>
  <c r="D154" i="5"/>
  <c r="C177" i="5"/>
  <c r="C179" i="5" s="1"/>
  <c r="C188" i="5"/>
  <c r="D165" i="5"/>
  <c r="D167" i="5" s="1"/>
  <c r="C166" i="5"/>
  <c r="AL282" i="5"/>
  <c r="AR294" i="5"/>
  <c r="AL290" i="5"/>
  <c r="AR302" i="5"/>
  <c r="AL281" i="5"/>
  <c r="AR293" i="5"/>
  <c r="AL268" i="5"/>
  <c r="AR280" i="5"/>
  <c r="AL241" i="5"/>
  <c r="AR253" i="5"/>
  <c r="AL231" i="5"/>
  <c r="AR243" i="5"/>
  <c r="F130" i="5"/>
  <c r="G129" i="5"/>
  <c r="G131" i="5" s="1"/>
  <c r="E142" i="5"/>
  <c r="F141" i="5"/>
  <c r="F143" i="5" s="1"/>
  <c r="F153" i="5"/>
  <c r="F155" i="5" s="1"/>
  <c r="E154" i="5"/>
  <c r="J94" i="5"/>
  <c r="K93" i="5"/>
  <c r="P45" i="5"/>
  <c r="O46" i="5"/>
  <c r="O22" i="5"/>
  <c r="I117" i="5"/>
  <c r="I119" i="5" s="1"/>
  <c r="K70" i="5"/>
  <c r="L69" i="5"/>
  <c r="L58" i="5"/>
  <c r="M57" i="5"/>
  <c r="K82" i="5"/>
  <c r="L81" i="5"/>
  <c r="P9" i="5"/>
  <c r="P11" i="5" s="1"/>
  <c r="O10" i="5"/>
  <c r="P21" i="5"/>
  <c r="O33" i="5"/>
  <c r="N34" i="5"/>
  <c r="J105" i="5"/>
  <c r="H106" i="5"/>
  <c r="G118" i="5"/>
  <c r="E165" i="5" l="1"/>
  <c r="E167" i="5" s="1"/>
  <c r="D166" i="5"/>
  <c r="AL294" i="5"/>
  <c r="AR306" i="5"/>
  <c r="C189" i="5"/>
  <c r="C191" i="5" s="1"/>
  <c r="C200" i="5"/>
  <c r="C212" i="5" s="1"/>
  <c r="D177" i="5"/>
  <c r="D179" i="5" s="1"/>
  <c r="C178" i="5"/>
  <c r="AL302" i="5"/>
  <c r="AR314" i="5"/>
  <c r="AL293" i="5"/>
  <c r="AR305" i="5"/>
  <c r="AL280" i="5"/>
  <c r="AR292" i="5"/>
  <c r="AL253" i="5"/>
  <c r="AR265" i="5"/>
  <c r="AL243" i="5"/>
  <c r="AR255" i="5"/>
  <c r="F154" i="5"/>
  <c r="G153" i="5"/>
  <c r="G155" i="5" s="1"/>
  <c r="G141" i="5"/>
  <c r="G143" i="5" s="1"/>
  <c r="F142" i="5"/>
  <c r="G130" i="5"/>
  <c r="H129" i="5"/>
  <c r="H131" i="5" s="1"/>
  <c r="L93" i="5"/>
  <c r="K94" i="5"/>
  <c r="Q45" i="5"/>
  <c r="P46" i="5"/>
  <c r="P22" i="5"/>
  <c r="Q21" i="5"/>
  <c r="K105" i="5"/>
  <c r="P33" i="5"/>
  <c r="O34" i="5"/>
  <c r="N57" i="5"/>
  <c r="M58" i="5"/>
  <c r="M81" i="5"/>
  <c r="L82" i="5"/>
  <c r="L70" i="5"/>
  <c r="M69" i="5"/>
  <c r="J117" i="5"/>
  <c r="J119" i="5" s="1"/>
  <c r="Q9" i="5"/>
  <c r="Q11" i="5" s="1"/>
  <c r="P10" i="5"/>
  <c r="I106" i="5"/>
  <c r="H118" i="5"/>
  <c r="C224" i="5" l="1"/>
  <c r="C225" i="5" s="1"/>
  <c r="C213" i="5"/>
  <c r="AL306" i="5"/>
  <c r="AR318" i="5"/>
  <c r="D189" i="5"/>
  <c r="D191" i="5" s="1"/>
  <c r="C190" i="5"/>
  <c r="E166" i="5"/>
  <c r="F165" i="5"/>
  <c r="F167" i="5" s="1"/>
  <c r="D178" i="5"/>
  <c r="E177" i="5"/>
  <c r="E179" i="5" s="1"/>
  <c r="C201" i="5"/>
  <c r="C203" i="5" s="1"/>
  <c r="AL314" i="5"/>
  <c r="AR326" i="5"/>
  <c r="AL305" i="5"/>
  <c r="AR317" i="5"/>
  <c r="AL292" i="5"/>
  <c r="AR304" i="5"/>
  <c r="AL265" i="5"/>
  <c r="AR277" i="5"/>
  <c r="AL255" i="5"/>
  <c r="AR267" i="5"/>
  <c r="H141" i="5"/>
  <c r="H143" i="5" s="1"/>
  <c r="G142" i="5"/>
  <c r="H130" i="5"/>
  <c r="I129" i="5"/>
  <c r="I131" i="5" s="1"/>
  <c r="H153" i="5"/>
  <c r="H155" i="5" s="1"/>
  <c r="G154" i="5"/>
  <c r="M93" i="5"/>
  <c r="L94" i="5"/>
  <c r="R45" i="5"/>
  <c r="Q46" i="5"/>
  <c r="Q22" i="5"/>
  <c r="K117" i="5"/>
  <c r="K119" i="5" s="1"/>
  <c r="M70" i="5"/>
  <c r="N69" i="5"/>
  <c r="N81" i="5"/>
  <c r="M82" i="5"/>
  <c r="R21" i="5"/>
  <c r="R9" i="5"/>
  <c r="R11" i="5" s="1"/>
  <c r="Q10" i="5"/>
  <c r="O57" i="5"/>
  <c r="N58" i="5"/>
  <c r="L105" i="5"/>
  <c r="P34" i="5"/>
  <c r="Q33" i="5"/>
  <c r="I118" i="5"/>
  <c r="J106" i="5"/>
  <c r="C214" i="5" l="1"/>
  <c r="C215" i="5"/>
  <c r="D213" i="5"/>
  <c r="C227" i="5"/>
  <c r="D225" i="5"/>
  <c r="C226" i="5"/>
  <c r="G165" i="5"/>
  <c r="G167" i="5" s="1"/>
  <c r="F166" i="5"/>
  <c r="E178" i="5"/>
  <c r="F177" i="5"/>
  <c r="F179" i="5" s="1"/>
  <c r="E189" i="5"/>
  <c r="E191" i="5" s="1"/>
  <c r="D190" i="5"/>
  <c r="D201" i="5"/>
  <c r="D203" i="5" s="1"/>
  <c r="C202" i="5"/>
  <c r="AL318" i="5"/>
  <c r="AR330" i="5"/>
  <c r="AL326" i="5"/>
  <c r="AR338" i="5"/>
  <c r="AL317" i="5"/>
  <c r="AR329" i="5"/>
  <c r="AL304" i="5"/>
  <c r="AR316" i="5"/>
  <c r="AL277" i="5"/>
  <c r="AR289" i="5"/>
  <c r="AL267" i="5"/>
  <c r="AR279" i="5"/>
  <c r="H154" i="5"/>
  <c r="I153" i="5"/>
  <c r="I155" i="5" s="1"/>
  <c r="I141" i="5"/>
  <c r="I143" i="5" s="1"/>
  <c r="H142" i="5"/>
  <c r="I130" i="5"/>
  <c r="J129" i="5"/>
  <c r="J131" i="5" s="1"/>
  <c r="N93" i="5"/>
  <c r="M94" i="5"/>
  <c r="R46" i="5"/>
  <c r="S45" i="5"/>
  <c r="R22" i="5"/>
  <c r="O58" i="5"/>
  <c r="P57" i="5"/>
  <c r="O69" i="5"/>
  <c r="N70" i="5"/>
  <c r="Q34" i="5"/>
  <c r="R33" i="5"/>
  <c r="M105" i="5"/>
  <c r="S9" i="5"/>
  <c r="S11" i="5" s="1"/>
  <c r="R10" i="5"/>
  <c r="S21" i="5"/>
  <c r="N82" i="5"/>
  <c r="O81" i="5"/>
  <c r="L117" i="5"/>
  <c r="L119" i="5" s="1"/>
  <c r="J118" i="5"/>
  <c r="K106" i="5"/>
  <c r="E225" i="5" l="1"/>
  <c r="D227" i="5"/>
  <c r="D226" i="5"/>
  <c r="D215" i="5"/>
  <c r="D214" i="5"/>
  <c r="E213" i="5"/>
  <c r="G177" i="5"/>
  <c r="G179" i="5" s="1"/>
  <c r="F178" i="5"/>
  <c r="AL330" i="5"/>
  <c r="AR342" i="5"/>
  <c r="H165" i="5"/>
  <c r="H167" i="5" s="1"/>
  <c r="G166" i="5"/>
  <c r="C236" i="5"/>
  <c r="F189" i="5"/>
  <c r="F191" i="5" s="1"/>
  <c r="E190" i="5"/>
  <c r="E201" i="5"/>
  <c r="E203" i="5" s="1"/>
  <c r="D202" i="5"/>
  <c r="AL338" i="5"/>
  <c r="AR350" i="5"/>
  <c r="AL329" i="5"/>
  <c r="AR341" i="5"/>
  <c r="AL316" i="5"/>
  <c r="AR328" i="5"/>
  <c r="AL289" i="5"/>
  <c r="AR301" i="5"/>
  <c r="AL279" i="5"/>
  <c r="AR291" i="5"/>
  <c r="I142" i="5"/>
  <c r="J141" i="5"/>
  <c r="J143" i="5" s="1"/>
  <c r="I154" i="5"/>
  <c r="J153" i="5"/>
  <c r="J155" i="5" s="1"/>
  <c r="J130" i="5"/>
  <c r="K129" i="5"/>
  <c r="K131" i="5" s="1"/>
  <c r="O93" i="5"/>
  <c r="N94" i="5"/>
  <c r="S46" i="5"/>
  <c r="T45" i="5"/>
  <c r="T21" i="5"/>
  <c r="P69" i="5"/>
  <c r="O70" i="5"/>
  <c r="O82" i="5"/>
  <c r="P81" i="5"/>
  <c r="S33" i="5"/>
  <c r="R34" i="5"/>
  <c r="Q57" i="5"/>
  <c r="P58" i="5"/>
  <c r="S22" i="5"/>
  <c r="N105" i="5"/>
  <c r="M117" i="5"/>
  <c r="M119" i="5" s="1"/>
  <c r="T9" i="5"/>
  <c r="T11" i="5" s="1"/>
  <c r="S10" i="5"/>
  <c r="L106" i="5"/>
  <c r="K118" i="5"/>
  <c r="E215" i="5" l="1"/>
  <c r="F213" i="5"/>
  <c r="E214" i="5"/>
  <c r="F225" i="5"/>
  <c r="E227" i="5"/>
  <c r="E226" i="5"/>
  <c r="AL342" i="5"/>
  <c r="AR354" i="5"/>
  <c r="G189" i="5"/>
  <c r="G191" i="5" s="1"/>
  <c r="F190" i="5"/>
  <c r="C237" i="5"/>
  <c r="C239" i="5" s="1"/>
  <c r="C248" i="5"/>
  <c r="H177" i="5"/>
  <c r="H179" i="5" s="1"/>
  <c r="G178" i="5"/>
  <c r="H166" i="5"/>
  <c r="I165" i="5"/>
  <c r="I167" i="5" s="1"/>
  <c r="F201" i="5"/>
  <c r="F203" i="5" s="1"/>
  <c r="E202" i="5"/>
  <c r="AL350" i="5"/>
  <c r="AR362" i="5"/>
  <c r="AL341" i="5"/>
  <c r="AR353" i="5"/>
  <c r="AL328" i="5"/>
  <c r="AR340" i="5"/>
  <c r="AL301" i="5"/>
  <c r="AR313" i="5"/>
  <c r="AL291" i="5"/>
  <c r="AR303" i="5"/>
  <c r="K130" i="5"/>
  <c r="L129" i="5"/>
  <c r="L131" i="5" s="1"/>
  <c r="K153" i="5"/>
  <c r="K155" i="5" s="1"/>
  <c r="J154" i="5"/>
  <c r="J142" i="5"/>
  <c r="K141" i="5"/>
  <c r="K143" i="5" s="1"/>
  <c r="P93" i="5"/>
  <c r="O94" i="5"/>
  <c r="T46" i="5"/>
  <c r="U45" i="5"/>
  <c r="T22" i="5"/>
  <c r="T33" i="5"/>
  <c r="S34" i="5"/>
  <c r="U9" i="5"/>
  <c r="U11" i="5" s="1"/>
  <c r="T10" i="5"/>
  <c r="P82" i="5"/>
  <c r="Q81" i="5"/>
  <c r="P70" i="5"/>
  <c r="Q69" i="5"/>
  <c r="O105" i="5"/>
  <c r="N117" i="5"/>
  <c r="N119" i="5" s="1"/>
  <c r="R57" i="5"/>
  <c r="Q58" i="5"/>
  <c r="U21" i="5"/>
  <c r="L118" i="5"/>
  <c r="M106" i="5"/>
  <c r="G225" i="5" l="1"/>
  <c r="F227" i="5"/>
  <c r="F226" i="5"/>
  <c r="F215" i="5"/>
  <c r="G213" i="5"/>
  <c r="F214" i="5"/>
  <c r="D237" i="5"/>
  <c r="D239" i="5" s="1"/>
  <c r="C238" i="5"/>
  <c r="F202" i="5"/>
  <c r="G201" i="5"/>
  <c r="G203" i="5" s="1"/>
  <c r="C249" i="5"/>
  <c r="C251" i="5" s="1"/>
  <c r="C260" i="5"/>
  <c r="J165" i="5"/>
  <c r="J167" i="5" s="1"/>
  <c r="I166" i="5"/>
  <c r="G190" i="5"/>
  <c r="H189" i="5"/>
  <c r="H191" i="5" s="1"/>
  <c r="AL354" i="5"/>
  <c r="AR366" i="5"/>
  <c r="H178" i="5"/>
  <c r="I177" i="5"/>
  <c r="I179" i="5" s="1"/>
  <c r="AL362" i="5"/>
  <c r="AR374" i="5"/>
  <c r="AL353" i="5"/>
  <c r="AR365" i="5"/>
  <c r="AL340" i="5"/>
  <c r="AR352" i="5"/>
  <c r="AL313" i="5"/>
  <c r="AR325" i="5"/>
  <c r="AL303" i="5"/>
  <c r="AR315" i="5"/>
  <c r="K142" i="5"/>
  <c r="L141" i="5"/>
  <c r="L143" i="5" s="1"/>
  <c r="L130" i="5"/>
  <c r="M129" i="5"/>
  <c r="M131" i="5" s="1"/>
  <c r="L153" i="5"/>
  <c r="L155" i="5" s="1"/>
  <c r="K154" i="5"/>
  <c r="Q93" i="5"/>
  <c r="P94" i="5"/>
  <c r="U46" i="5"/>
  <c r="V45" i="5"/>
  <c r="U22" i="5"/>
  <c r="Q70" i="5"/>
  <c r="R69" i="5"/>
  <c r="V9" i="5"/>
  <c r="V11" i="5" s="1"/>
  <c r="U10" i="5"/>
  <c r="R58" i="5"/>
  <c r="S57" i="5"/>
  <c r="R81" i="5"/>
  <c r="Q82" i="5"/>
  <c r="U33" i="5"/>
  <c r="T34" i="5"/>
  <c r="V21" i="5"/>
  <c r="O117" i="5"/>
  <c r="O119" i="5" s="1"/>
  <c r="P105" i="5"/>
  <c r="N106" i="5"/>
  <c r="M118" i="5"/>
  <c r="G215" i="5" l="1"/>
  <c r="H213" i="5"/>
  <c r="G214" i="5"/>
  <c r="H225" i="5"/>
  <c r="G227" i="5"/>
  <c r="G226" i="5"/>
  <c r="J166" i="5"/>
  <c r="K165" i="5"/>
  <c r="K167" i="5" s="1"/>
  <c r="AL374" i="5"/>
  <c r="AR386" i="5"/>
  <c r="AL366" i="5"/>
  <c r="AR378" i="5"/>
  <c r="C261" i="5"/>
  <c r="C263" i="5" s="1"/>
  <c r="C272" i="5"/>
  <c r="C250" i="5"/>
  <c r="D249" i="5"/>
  <c r="D251" i="5" s="1"/>
  <c r="I178" i="5"/>
  <c r="J177" i="5"/>
  <c r="J179" i="5" s="1"/>
  <c r="G202" i="5"/>
  <c r="H201" i="5"/>
  <c r="H203" i="5" s="1"/>
  <c r="E237" i="5"/>
  <c r="E239" i="5" s="1"/>
  <c r="D238" i="5"/>
  <c r="I189" i="5"/>
  <c r="I191" i="5" s="1"/>
  <c r="H190" i="5"/>
  <c r="AL365" i="5"/>
  <c r="AR377" i="5"/>
  <c r="AL352" i="5"/>
  <c r="AR364" i="5"/>
  <c r="AL325" i="5"/>
  <c r="AR337" i="5"/>
  <c r="AL315" i="5"/>
  <c r="AR327" i="5"/>
  <c r="M153" i="5"/>
  <c r="M155" i="5" s="1"/>
  <c r="L154" i="5"/>
  <c r="L142" i="5"/>
  <c r="M141" i="5"/>
  <c r="M143" i="5" s="1"/>
  <c r="M130" i="5"/>
  <c r="N129" i="5"/>
  <c r="N131" i="5" s="1"/>
  <c r="Q94" i="5"/>
  <c r="R93" i="5"/>
  <c r="W45" i="5"/>
  <c r="V46" i="5"/>
  <c r="V22" i="5"/>
  <c r="P117" i="5"/>
  <c r="P119" i="5" s="1"/>
  <c r="R82" i="5"/>
  <c r="S81" i="5"/>
  <c r="R70" i="5"/>
  <c r="S69" i="5"/>
  <c r="W9" i="5"/>
  <c r="W11" i="5" s="1"/>
  <c r="V10" i="5"/>
  <c r="U34" i="5"/>
  <c r="V33" i="5"/>
  <c r="W21" i="5"/>
  <c r="Q105" i="5"/>
  <c r="S58" i="5"/>
  <c r="T57" i="5"/>
  <c r="N118" i="5"/>
  <c r="O106" i="5"/>
  <c r="H226" i="5" l="1"/>
  <c r="I225" i="5"/>
  <c r="H227" i="5"/>
  <c r="H215" i="5"/>
  <c r="I213" i="5"/>
  <c r="H214" i="5"/>
  <c r="K166" i="5"/>
  <c r="L165" i="5"/>
  <c r="L167" i="5" s="1"/>
  <c r="E238" i="5"/>
  <c r="F237" i="5"/>
  <c r="F239" i="5" s="1"/>
  <c r="D250" i="5"/>
  <c r="E249" i="5"/>
  <c r="E251" i="5" s="1"/>
  <c r="H202" i="5"/>
  <c r="I201" i="5"/>
  <c r="I203" i="5" s="1"/>
  <c r="C273" i="5"/>
  <c r="C275" i="5" s="1"/>
  <c r="C284" i="5"/>
  <c r="C285" i="5" s="1"/>
  <c r="D261" i="5"/>
  <c r="D263" i="5" s="1"/>
  <c r="C262" i="5"/>
  <c r="AL377" i="5"/>
  <c r="AR389" i="5"/>
  <c r="J178" i="5"/>
  <c r="K177" i="5"/>
  <c r="K179" i="5" s="1"/>
  <c r="AL378" i="5"/>
  <c r="AR390" i="5"/>
  <c r="J189" i="5"/>
  <c r="J191" i="5" s="1"/>
  <c r="I190" i="5"/>
  <c r="AL386" i="5"/>
  <c r="AR398" i="5"/>
  <c r="AL398" i="5" s="1"/>
  <c r="AL364" i="5"/>
  <c r="AR376" i="5"/>
  <c r="AL337" i="5"/>
  <c r="AR349" i="5"/>
  <c r="AL327" i="5"/>
  <c r="AR339" i="5"/>
  <c r="N130" i="5"/>
  <c r="O129" i="5"/>
  <c r="O131" i="5" s="1"/>
  <c r="M142" i="5"/>
  <c r="N141" i="5"/>
  <c r="N143" i="5" s="1"/>
  <c r="N153" i="5"/>
  <c r="N155" i="5" s="1"/>
  <c r="M154" i="5"/>
  <c r="R94" i="5"/>
  <c r="S93" i="5"/>
  <c r="W46" i="5"/>
  <c r="X45" i="5"/>
  <c r="X21" i="5"/>
  <c r="W22" i="5"/>
  <c r="T58" i="5"/>
  <c r="U57" i="5"/>
  <c r="R105" i="5"/>
  <c r="T69" i="5"/>
  <c r="S70" i="5"/>
  <c r="Q117" i="5"/>
  <c r="Q119" i="5" s="1"/>
  <c r="X9" i="5"/>
  <c r="X11" i="5" s="1"/>
  <c r="W10" i="5"/>
  <c r="S82" i="5"/>
  <c r="T81" i="5"/>
  <c r="V34" i="5"/>
  <c r="W33" i="5"/>
  <c r="P106" i="5"/>
  <c r="O118" i="5"/>
  <c r="D285" i="5" l="1"/>
  <c r="C287" i="5"/>
  <c r="C286" i="5"/>
  <c r="I215" i="5"/>
  <c r="I214" i="5"/>
  <c r="J213" i="5"/>
  <c r="I226" i="5"/>
  <c r="J225" i="5"/>
  <c r="I227" i="5"/>
  <c r="C296" i="5"/>
  <c r="D273" i="5"/>
  <c r="D275" i="5" s="1"/>
  <c r="C274" i="5"/>
  <c r="G237" i="5"/>
  <c r="G239" i="5" s="1"/>
  <c r="F238" i="5"/>
  <c r="J190" i="5"/>
  <c r="K189" i="5"/>
  <c r="K191" i="5" s="1"/>
  <c r="I202" i="5"/>
  <c r="J201" i="5"/>
  <c r="J203" i="5" s="1"/>
  <c r="M165" i="5"/>
  <c r="M167" i="5" s="1"/>
  <c r="L166" i="5"/>
  <c r="D262" i="5"/>
  <c r="E261" i="5"/>
  <c r="E263" i="5" s="1"/>
  <c r="AL390" i="5"/>
  <c r="AR402" i="5"/>
  <c r="AL402" i="5" s="1"/>
  <c r="E250" i="5"/>
  <c r="F249" i="5"/>
  <c r="F251" i="5" s="1"/>
  <c r="AL389" i="5"/>
  <c r="AR401" i="5"/>
  <c r="AL401" i="5" s="1"/>
  <c r="K178" i="5"/>
  <c r="L177" i="5"/>
  <c r="L179" i="5" s="1"/>
  <c r="AL376" i="5"/>
  <c r="AR388" i="5"/>
  <c r="AL349" i="5"/>
  <c r="AR361" i="5"/>
  <c r="AL339" i="5"/>
  <c r="AR351" i="5"/>
  <c r="O153" i="5"/>
  <c r="O155" i="5" s="1"/>
  <c r="N154" i="5"/>
  <c r="N142" i="5"/>
  <c r="O141" i="5"/>
  <c r="O143" i="5" s="1"/>
  <c r="O130" i="5"/>
  <c r="P129" i="5"/>
  <c r="P131" i="5" s="1"/>
  <c r="X22" i="5"/>
  <c r="S94" i="5"/>
  <c r="T93" i="5"/>
  <c r="X46" i="5"/>
  <c r="Y45" i="5"/>
  <c r="Y9" i="5"/>
  <c r="Y11" i="5" s="1"/>
  <c r="X10" i="5"/>
  <c r="T70" i="5"/>
  <c r="U69" i="5"/>
  <c r="W34" i="5"/>
  <c r="X33" i="5"/>
  <c r="U81" i="5"/>
  <c r="T82" i="5"/>
  <c r="R117" i="5"/>
  <c r="R119" i="5" s="1"/>
  <c r="U58" i="5"/>
  <c r="V57" i="5"/>
  <c r="S105" i="5"/>
  <c r="Y21" i="5"/>
  <c r="P118" i="5"/>
  <c r="Q106" i="5"/>
  <c r="J227" i="5" l="1"/>
  <c r="K225" i="5"/>
  <c r="J226" i="5"/>
  <c r="J215" i="5"/>
  <c r="K213" i="5"/>
  <c r="J214" i="5"/>
  <c r="D287" i="5"/>
  <c r="E285" i="5"/>
  <c r="D286" i="5"/>
  <c r="E273" i="5"/>
  <c r="E275" i="5" s="1"/>
  <c r="D274" i="5"/>
  <c r="E262" i="5"/>
  <c r="F261" i="5"/>
  <c r="F263" i="5" s="1"/>
  <c r="H237" i="5"/>
  <c r="H239" i="5" s="1"/>
  <c r="G238" i="5"/>
  <c r="K190" i="5"/>
  <c r="L189" i="5"/>
  <c r="L191" i="5" s="1"/>
  <c r="C297" i="5"/>
  <c r="C299" i="5" s="1"/>
  <c r="C308" i="5"/>
  <c r="J202" i="5"/>
  <c r="K201" i="5"/>
  <c r="K203" i="5" s="1"/>
  <c r="M177" i="5"/>
  <c r="M179" i="5" s="1"/>
  <c r="L178" i="5"/>
  <c r="F250" i="5"/>
  <c r="G249" i="5"/>
  <c r="G251" i="5" s="1"/>
  <c r="N165" i="5"/>
  <c r="N167" i="5" s="1"/>
  <c r="M166" i="5"/>
  <c r="AL388" i="5"/>
  <c r="AR400" i="5"/>
  <c r="AL400" i="5" s="1"/>
  <c r="AL361" i="5"/>
  <c r="AR373" i="5"/>
  <c r="AL351" i="5"/>
  <c r="AR363" i="5"/>
  <c r="P130" i="5"/>
  <c r="Q129" i="5"/>
  <c r="Q131" i="5" s="1"/>
  <c r="O142" i="5"/>
  <c r="P141" i="5"/>
  <c r="P143" i="5" s="1"/>
  <c r="P153" i="5"/>
  <c r="P155" i="5" s="1"/>
  <c r="O154" i="5"/>
  <c r="T94" i="5"/>
  <c r="U93" i="5"/>
  <c r="Z45" i="5"/>
  <c r="Y46" i="5"/>
  <c r="Y22" i="5"/>
  <c r="U82" i="5"/>
  <c r="V81" i="5"/>
  <c r="Z9" i="5"/>
  <c r="Z11" i="5" s="1"/>
  <c r="Y10" i="5"/>
  <c r="U70" i="5"/>
  <c r="V69" i="5"/>
  <c r="Z21" i="5"/>
  <c r="T105" i="5"/>
  <c r="W57" i="5"/>
  <c r="V58" i="5"/>
  <c r="S117" i="5"/>
  <c r="S119" i="5" s="1"/>
  <c r="Y33" i="5"/>
  <c r="X34" i="5"/>
  <c r="R106" i="5"/>
  <c r="Q118" i="5"/>
  <c r="E287" i="5" l="1"/>
  <c r="E286" i="5"/>
  <c r="F285" i="5"/>
  <c r="K215" i="5"/>
  <c r="K214" i="5"/>
  <c r="L213" i="5"/>
  <c r="K227" i="5"/>
  <c r="L225" i="5"/>
  <c r="K226" i="5"/>
  <c r="N177" i="5"/>
  <c r="N179" i="5" s="1"/>
  <c r="M178" i="5"/>
  <c r="E274" i="5"/>
  <c r="F273" i="5"/>
  <c r="F275" i="5" s="1"/>
  <c r="K202" i="5"/>
  <c r="L201" i="5"/>
  <c r="L203" i="5" s="1"/>
  <c r="O165" i="5"/>
  <c r="O167" i="5" s="1"/>
  <c r="N166" i="5"/>
  <c r="AL373" i="5"/>
  <c r="AR385" i="5"/>
  <c r="C309" i="5"/>
  <c r="C311" i="5" s="1"/>
  <c r="C320" i="5"/>
  <c r="D297" i="5"/>
  <c r="D299" i="5" s="1"/>
  <c r="C298" i="5"/>
  <c r="H238" i="5"/>
  <c r="I237" i="5"/>
  <c r="I239" i="5" s="1"/>
  <c r="M189" i="5"/>
  <c r="M191" i="5" s="1"/>
  <c r="L190" i="5"/>
  <c r="H249" i="5"/>
  <c r="H251" i="5" s="1"/>
  <c r="G250" i="5"/>
  <c r="G261" i="5"/>
  <c r="G263" i="5" s="1"/>
  <c r="F262" i="5"/>
  <c r="AL363" i="5"/>
  <c r="AR375" i="5"/>
  <c r="R129" i="5"/>
  <c r="R131" i="5" s="1"/>
  <c r="Q130" i="5"/>
  <c r="Q141" i="5"/>
  <c r="Q143" i="5" s="1"/>
  <c r="P142" i="5"/>
  <c r="Q153" i="5"/>
  <c r="Q155" i="5" s="1"/>
  <c r="P154" i="5"/>
  <c r="U94" i="5"/>
  <c r="V93" i="5"/>
  <c r="AA45" i="5"/>
  <c r="Z46" i="5"/>
  <c r="Z22" i="5"/>
  <c r="T117" i="5"/>
  <c r="T119" i="5" s="1"/>
  <c r="V70" i="5"/>
  <c r="W69" i="5"/>
  <c r="V82" i="5"/>
  <c r="W81" i="5"/>
  <c r="Y34" i="5"/>
  <c r="Z33" i="5"/>
  <c r="U105" i="5"/>
  <c r="W58" i="5"/>
  <c r="X57" i="5"/>
  <c r="AA21" i="5"/>
  <c r="AA9" i="5"/>
  <c r="AA11" i="5" s="1"/>
  <c r="Z10" i="5"/>
  <c r="R118" i="5"/>
  <c r="S106" i="5"/>
  <c r="L215" i="5" l="1"/>
  <c r="M213" i="5"/>
  <c r="L214" i="5"/>
  <c r="M225" i="5"/>
  <c r="L226" i="5"/>
  <c r="L227" i="5"/>
  <c r="F287" i="5"/>
  <c r="G285" i="5"/>
  <c r="F286" i="5"/>
  <c r="I249" i="5"/>
  <c r="I251" i="5" s="1"/>
  <c r="H250" i="5"/>
  <c r="P165" i="5"/>
  <c r="P167" i="5" s="1"/>
  <c r="O166" i="5"/>
  <c r="G273" i="5"/>
  <c r="G275" i="5" s="1"/>
  <c r="F274" i="5"/>
  <c r="G262" i="5"/>
  <c r="H261" i="5"/>
  <c r="H263" i="5" s="1"/>
  <c r="N189" i="5"/>
  <c r="N191" i="5" s="1"/>
  <c r="M190" i="5"/>
  <c r="C321" i="5"/>
  <c r="C323" i="5" s="1"/>
  <c r="C332" i="5"/>
  <c r="AL385" i="5"/>
  <c r="AR397" i="5"/>
  <c r="AL397" i="5" s="1"/>
  <c r="C310" i="5"/>
  <c r="D309" i="5"/>
  <c r="D311" i="5" s="1"/>
  <c r="M201" i="5"/>
  <c r="M203" i="5" s="1"/>
  <c r="L202" i="5"/>
  <c r="AL375" i="5"/>
  <c r="AR387" i="5"/>
  <c r="O177" i="5"/>
  <c r="O179" i="5" s="1"/>
  <c r="N178" i="5"/>
  <c r="I238" i="5"/>
  <c r="J237" i="5"/>
  <c r="J239" i="5" s="1"/>
  <c r="D298" i="5"/>
  <c r="E297" i="5"/>
  <c r="E299" i="5" s="1"/>
  <c r="Q142" i="5"/>
  <c r="R141" i="5"/>
  <c r="R143" i="5" s="1"/>
  <c r="Q154" i="5"/>
  <c r="R153" i="5"/>
  <c r="R155" i="5" s="1"/>
  <c r="R130" i="5"/>
  <c r="S129" i="5"/>
  <c r="S131" i="5" s="1"/>
  <c r="V94" i="5"/>
  <c r="W93" i="5"/>
  <c r="AB45" i="5"/>
  <c r="AA46" i="5"/>
  <c r="AA22" i="5"/>
  <c r="AB9" i="5"/>
  <c r="AB11" i="5" s="1"/>
  <c r="AA10" i="5"/>
  <c r="AB21" i="5"/>
  <c r="X69" i="5"/>
  <c r="W70" i="5"/>
  <c r="U117" i="5"/>
  <c r="U119" i="5" s="1"/>
  <c r="X58" i="5"/>
  <c r="Y57" i="5"/>
  <c r="V105" i="5"/>
  <c r="W82" i="5"/>
  <c r="X81" i="5"/>
  <c r="AA33" i="5"/>
  <c r="Z34" i="5"/>
  <c r="S118" i="5"/>
  <c r="T106" i="5"/>
  <c r="G287" i="5" l="1"/>
  <c r="H285" i="5"/>
  <c r="G286" i="5"/>
  <c r="M227" i="5"/>
  <c r="N225" i="5"/>
  <c r="M226" i="5"/>
  <c r="M215" i="5"/>
  <c r="N213" i="5"/>
  <c r="M214" i="5"/>
  <c r="N201" i="5"/>
  <c r="N203" i="5" s="1"/>
  <c r="M202" i="5"/>
  <c r="C333" i="5"/>
  <c r="C335" i="5" s="1"/>
  <c r="C344" i="5"/>
  <c r="D321" i="5"/>
  <c r="D323" i="5" s="1"/>
  <c r="C322" i="5"/>
  <c r="H262" i="5"/>
  <c r="I261" i="5"/>
  <c r="I263" i="5" s="1"/>
  <c r="E309" i="5"/>
  <c r="E311" i="5" s="1"/>
  <c r="D310" i="5"/>
  <c r="P177" i="5"/>
  <c r="P179" i="5" s="1"/>
  <c r="O178" i="5"/>
  <c r="N190" i="5"/>
  <c r="O189" i="5"/>
  <c r="O191" i="5" s="1"/>
  <c r="H273" i="5"/>
  <c r="H275" i="5" s="1"/>
  <c r="G274" i="5"/>
  <c r="I250" i="5"/>
  <c r="J249" i="5"/>
  <c r="J251" i="5" s="1"/>
  <c r="J238" i="5"/>
  <c r="K237" i="5"/>
  <c r="K239" i="5" s="1"/>
  <c r="F297" i="5"/>
  <c r="F299" i="5" s="1"/>
  <c r="E298" i="5"/>
  <c r="AL387" i="5"/>
  <c r="AR399" i="5"/>
  <c r="AL399" i="5" s="1"/>
  <c r="P166" i="5"/>
  <c r="Q165" i="5"/>
  <c r="Q167" i="5" s="1"/>
  <c r="T129" i="5"/>
  <c r="T131" i="5" s="1"/>
  <c r="S130" i="5"/>
  <c r="R154" i="5"/>
  <c r="S153" i="5"/>
  <c r="S155" i="5" s="1"/>
  <c r="R142" i="5"/>
  <c r="S141" i="5"/>
  <c r="S143" i="5" s="1"/>
  <c r="X93" i="5"/>
  <c r="W94" i="5"/>
  <c r="AC45" i="5"/>
  <c r="AB46" i="5"/>
  <c r="AB22" i="5"/>
  <c r="Z57" i="5"/>
  <c r="Y58" i="5"/>
  <c r="V117" i="5"/>
  <c r="V119" i="5" s="1"/>
  <c r="Y81" i="5"/>
  <c r="X82" i="5"/>
  <c r="W105" i="5"/>
  <c r="X70" i="5"/>
  <c r="Y69" i="5"/>
  <c r="AC9" i="5"/>
  <c r="AC11" i="5" s="1"/>
  <c r="AB10" i="5"/>
  <c r="AB33" i="5"/>
  <c r="AA34" i="5"/>
  <c r="AC21" i="5"/>
  <c r="U106" i="5"/>
  <c r="T118" i="5"/>
  <c r="N215" i="5" l="1"/>
  <c r="O213" i="5"/>
  <c r="N214" i="5"/>
  <c r="O225" i="5"/>
  <c r="N227" i="5"/>
  <c r="N226" i="5"/>
  <c r="H287" i="5"/>
  <c r="H286" i="5"/>
  <c r="I285" i="5"/>
  <c r="K238" i="5"/>
  <c r="L237" i="5"/>
  <c r="L239" i="5" s="1"/>
  <c r="C345" i="5"/>
  <c r="C347" i="5" s="1"/>
  <c r="C356" i="5"/>
  <c r="E310" i="5"/>
  <c r="F309" i="5"/>
  <c r="F311" i="5" s="1"/>
  <c r="C334" i="5"/>
  <c r="D333" i="5"/>
  <c r="D335" i="5" s="1"/>
  <c r="E321" i="5"/>
  <c r="E323" i="5" s="1"/>
  <c r="D322" i="5"/>
  <c r="K249" i="5"/>
  <c r="K251" i="5" s="1"/>
  <c r="J250" i="5"/>
  <c r="J261" i="5"/>
  <c r="J263" i="5" s="1"/>
  <c r="I262" i="5"/>
  <c r="P189" i="5"/>
  <c r="P191" i="5" s="1"/>
  <c r="O190" i="5"/>
  <c r="O201" i="5"/>
  <c r="O203" i="5" s="1"/>
  <c r="N202" i="5"/>
  <c r="Q166" i="5"/>
  <c r="R165" i="5"/>
  <c r="R167" i="5" s="1"/>
  <c r="F298" i="5"/>
  <c r="G297" i="5"/>
  <c r="G299" i="5" s="1"/>
  <c r="H274" i="5"/>
  <c r="I273" i="5"/>
  <c r="I275" i="5" s="1"/>
  <c r="Q177" i="5"/>
  <c r="Q179" i="5" s="1"/>
  <c r="P178" i="5"/>
  <c r="S142" i="5"/>
  <c r="T141" i="5"/>
  <c r="T143" i="5" s="1"/>
  <c r="S154" i="5"/>
  <c r="T153" i="5"/>
  <c r="T155" i="5" s="1"/>
  <c r="U129" i="5"/>
  <c r="U131" i="5" s="1"/>
  <c r="T130" i="5"/>
  <c r="Y93" i="5"/>
  <c r="X94" i="5"/>
  <c r="AC46" i="5"/>
  <c r="AD45" i="5"/>
  <c r="AC22" i="5"/>
  <c r="X105" i="5"/>
  <c r="W117" i="5"/>
  <c r="W119" i="5" s="1"/>
  <c r="AD9" i="5"/>
  <c r="AD11" i="5" s="1"/>
  <c r="AC10" i="5"/>
  <c r="Y70" i="5"/>
  <c r="Z69" i="5"/>
  <c r="Z81" i="5"/>
  <c r="Y82" i="5"/>
  <c r="AA57" i="5"/>
  <c r="Z58" i="5"/>
  <c r="AD21" i="5"/>
  <c r="AB34" i="5"/>
  <c r="AC33" i="5"/>
  <c r="U118" i="5"/>
  <c r="V106" i="5"/>
  <c r="I287" i="5" l="1"/>
  <c r="I286" i="5"/>
  <c r="J285" i="5"/>
  <c r="P225" i="5"/>
  <c r="O226" i="5"/>
  <c r="O227" i="5"/>
  <c r="O215" i="5"/>
  <c r="P213" i="5"/>
  <c r="O214" i="5"/>
  <c r="E333" i="5"/>
  <c r="E335" i="5" s="1"/>
  <c r="D334" i="5"/>
  <c r="S165" i="5"/>
  <c r="S167" i="5" s="1"/>
  <c r="R166" i="5"/>
  <c r="Q189" i="5"/>
  <c r="Q191" i="5" s="1"/>
  <c r="P190" i="5"/>
  <c r="F321" i="5"/>
  <c r="F323" i="5" s="1"/>
  <c r="E322" i="5"/>
  <c r="G298" i="5"/>
  <c r="H297" i="5"/>
  <c r="H299" i="5" s="1"/>
  <c r="Q178" i="5"/>
  <c r="R177" i="5"/>
  <c r="R179" i="5" s="1"/>
  <c r="J273" i="5"/>
  <c r="J275" i="5" s="1"/>
  <c r="I274" i="5"/>
  <c r="F310" i="5"/>
  <c r="G309" i="5"/>
  <c r="G311" i="5" s="1"/>
  <c r="L249" i="5"/>
  <c r="L251" i="5" s="1"/>
  <c r="K250" i="5"/>
  <c r="C346" i="5"/>
  <c r="D345" i="5"/>
  <c r="D347" i="5" s="1"/>
  <c r="M237" i="5"/>
  <c r="M239" i="5" s="1"/>
  <c r="L238" i="5"/>
  <c r="P201" i="5"/>
  <c r="P203" i="5" s="1"/>
  <c r="O202" i="5"/>
  <c r="J262" i="5"/>
  <c r="K261" i="5"/>
  <c r="K263" i="5" s="1"/>
  <c r="C357" i="5"/>
  <c r="C359" i="5" s="1"/>
  <c r="C368" i="5"/>
  <c r="C380" i="5" s="1"/>
  <c r="U130" i="5"/>
  <c r="V129" i="5"/>
  <c r="V131" i="5" s="1"/>
  <c r="T154" i="5"/>
  <c r="U153" i="5"/>
  <c r="U155" i="5" s="1"/>
  <c r="U141" i="5"/>
  <c r="U143" i="5" s="1"/>
  <c r="T142" i="5"/>
  <c r="Z93" i="5"/>
  <c r="Y94" i="5"/>
  <c r="AE45" i="5"/>
  <c r="AD46" i="5"/>
  <c r="AD22" i="5"/>
  <c r="AE21" i="5"/>
  <c r="AA58" i="5"/>
  <c r="AB57" i="5"/>
  <c r="X117" i="5"/>
  <c r="X119" i="5" s="1"/>
  <c r="Z82" i="5"/>
  <c r="AA81" i="5"/>
  <c r="AA69" i="5"/>
  <c r="Z70" i="5"/>
  <c r="Y105" i="5"/>
  <c r="AC34" i="5"/>
  <c r="AD33" i="5"/>
  <c r="AE9" i="5"/>
  <c r="AD10" i="5"/>
  <c r="V118" i="5"/>
  <c r="W106" i="5"/>
  <c r="P215" i="5" l="1"/>
  <c r="P214" i="5"/>
  <c r="Q213" i="5"/>
  <c r="C381" i="5"/>
  <c r="C392" i="5"/>
  <c r="C393" i="5" s="1"/>
  <c r="P227" i="5"/>
  <c r="Q225" i="5"/>
  <c r="P226" i="5"/>
  <c r="J287" i="5"/>
  <c r="J286" i="5"/>
  <c r="K285" i="5"/>
  <c r="G321" i="5"/>
  <c r="G323" i="5" s="1"/>
  <c r="F322" i="5"/>
  <c r="S177" i="5"/>
  <c r="S179" i="5" s="1"/>
  <c r="R178" i="5"/>
  <c r="D357" i="5"/>
  <c r="D359" i="5" s="1"/>
  <c r="C358" i="5"/>
  <c r="M249" i="5"/>
  <c r="M251" i="5" s="1"/>
  <c r="L250" i="5"/>
  <c r="S166" i="5"/>
  <c r="T165" i="5"/>
  <c r="T167" i="5" s="1"/>
  <c r="L261" i="5"/>
  <c r="L263" i="5" s="1"/>
  <c r="K262" i="5"/>
  <c r="K273" i="5"/>
  <c r="K275" i="5" s="1"/>
  <c r="J274" i="5"/>
  <c r="R189" i="5"/>
  <c r="R191" i="5" s="1"/>
  <c r="Q190" i="5"/>
  <c r="H298" i="5"/>
  <c r="I297" i="5"/>
  <c r="I299" i="5" s="1"/>
  <c r="Q201" i="5"/>
  <c r="Q203" i="5" s="1"/>
  <c r="P202" i="5"/>
  <c r="C369" i="5"/>
  <c r="C371" i="5" s="1"/>
  <c r="E345" i="5"/>
  <c r="E347" i="5" s="1"/>
  <c r="D346" i="5"/>
  <c r="F333" i="5"/>
  <c r="F335" i="5" s="1"/>
  <c r="E334" i="5"/>
  <c r="H309" i="5"/>
  <c r="H311" i="5" s="1"/>
  <c r="G310" i="5"/>
  <c r="M238" i="5"/>
  <c r="N237" i="5"/>
  <c r="N239" i="5" s="1"/>
  <c r="U154" i="5"/>
  <c r="V153" i="5"/>
  <c r="V155" i="5" s="1"/>
  <c r="W129" i="5"/>
  <c r="W131" i="5" s="1"/>
  <c r="V130" i="5"/>
  <c r="U142" i="5"/>
  <c r="V141" i="5"/>
  <c r="V143" i="5" s="1"/>
  <c r="AA93" i="5"/>
  <c r="Z94" i="5"/>
  <c r="AE46" i="5"/>
  <c r="AF45" i="5"/>
  <c r="AE22" i="5"/>
  <c r="AF9" i="5"/>
  <c r="AE10" i="5"/>
  <c r="AB69" i="5"/>
  <c r="AA70" i="5"/>
  <c r="AA82" i="5"/>
  <c r="AB81" i="5"/>
  <c r="Y117" i="5"/>
  <c r="Y119" i="5" s="1"/>
  <c r="AE33" i="5"/>
  <c r="AD34" i="5"/>
  <c r="AB58" i="5"/>
  <c r="AC57" i="5"/>
  <c r="AF21" i="5"/>
  <c r="Z105" i="5"/>
  <c r="W118" i="5"/>
  <c r="X106" i="5"/>
  <c r="K287" i="5" l="1"/>
  <c r="K286" i="5"/>
  <c r="L285" i="5"/>
  <c r="C394" i="5"/>
  <c r="C395" i="5"/>
  <c r="D393" i="5"/>
  <c r="Q227" i="5"/>
  <c r="R225" i="5"/>
  <c r="Q226" i="5"/>
  <c r="C383" i="5"/>
  <c r="D381" i="5"/>
  <c r="C382" i="5"/>
  <c r="Q215" i="5"/>
  <c r="R213" i="5"/>
  <c r="Q214" i="5"/>
  <c r="H310" i="5"/>
  <c r="I309" i="5"/>
  <c r="I311" i="5" s="1"/>
  <c r="F345" i="5"/>
  <c r="F347" i="5" s="1"/>
  <c r="E346" i="5"/>
  <c r="K274" i="5"/>
  <c r="L273" i="5"/>
  <c r="L275" i="5" s="1"/>
  <c r="S178" i="5"/>
  <c r="T177" i="5"/>
  <c r="T179" i="5" s="1"/>
  <c r="S189" i="5"/>
  <c r="S191" i="5" s="1"/>
  <c r="R190" i="5"/>
  <c r="C370" i="5"/>
  <c r="D369" i="5"/>
  <c r="D371" i="5" s="1"/>
  <c r="L262" i="5"/>
  <c r="M261" i="5"/>
  <c r="M263" i="5" s="1"/>
  <c r="N249" i="5"/>
  <c r="N251" i="5" s="1"/>
  <c r="M250" i="5"/>
  <c r="U165" i="5"/>
  <c r="U167" i="5" s="1"/>
  <c r="T166" i="5"/>
  <c r="O237" i="5"/>
  <c r="O239" i="5" s="1"/>
  <c r="N238" i="5"/>
  <c r="F334" i="5"/>
  <c r="G333" i="5"/>
  <c r="G335" i="5" s="1"/>
  <c r="R201" i="5"/>
  <c r="R203" i="5" s="1"/>
  <c r="Q202" i="5"/>
  <c r="J297" i="5"/>
  <c r="J299" i="5" s="1"/>
  <c r="I298" i="5"/>
  <c r="G322" i="5"/>
  <c r="H321" i="5"/>
  <c r="H323" i="5" s="1"/>
  <c r="E357" i="5"/>
  <c r="E359" i="5" s="1"/>
  <c r="D358" i="5"/>
  <c r="V142" i="5"/>
  <c r="W141" i="5"/>
  <c r="W143" i="5" s="1"/>
  <c r="W130" i="5"/>
  <c r="X129" i="5"/>
  <c r="X131" i="5" s="1"/>
  <c r="W153" i="5"/>
  <c r="W155" i="5" s="1"/>
  <c r="V154" i="5"/>
  <c r="AB93" i="5"/>
  <c r="AA94" i="5"/>
  <c r="AG9" i="5"/>
  <c r="AN17" i="5" s="1"/>
  <c r="AF11" i="5"/>
  <c r="AF46" i="5"/>
  <c r="AG45" i="5"/>
  <c r="AG21" i="5"/>
  <c r="AF22" i="5"/>
  <c r="AD57" i="5"/>
  <c r="AC58" i="5"/>
  <c r="AA105" i="5"/>
  <c r="AF10" i="5"/>
  <c r="Z117" i="5"/>
  <c r="Z119" i="5" s="1"/>
  <c r="AF33" i="5"/>
  <c r="AE34" i="5"/>
  <c r="AC81" i="5"/>
  <c r="AB82" i="5"/>
  <c r="AC69" i="5"/>
  <c r="AB70" i="5"/>
  <c r="X118" i="5"/>
  <c r="Y106" i="5"/>
  <c r="E381" i="5" l="1"/>
  <c r="D383" i="5"/>
  <c r="D382" i="5"/>
  <c r="R227" i="5"/>
  <c r="S225" i="5"/>
  <c r="R226" i="5"/>
  <c r="D395" i="5"/>
  <c r="D394" i="5"/>
  <c r="E393" i="5"/>
  <c r="L287" i="5"/>
  <c r="L286" i="5"/>
  <c r="M285" i="5"/>
  <c r="R215" i="5"/>
  <c r="S213" i="5"/>
  <c r="R214" i="5"/>
  <c r="D370" i="5"/>
  <c r="E369" i="5"/>
  <c r="E371" i="5" s="1"/>
  <c r="F346" i="5"/>
  <c r="G345" i="5"/>
  <c r="G347" i="5" s="1"/>
  <c r="R202" i="5"/>
  <c r="S201" i="5"/>
  <c r="S203" i="5" s="1"/>
  <c r="V165" i="5"/>
  <c r="V167" i="5" s="1"/>
  <c r="U166" i="5"/>
  <c r="T178" i="5"/>
  <c r="U177" i="5"/>
  <c r="U179" i="5" s="1"/>
  <c r="I310" i="5"/>
  <c r="J309" i="5"/>
  <c r="J311" i="5" s="1"/>
  <c r="T189" i="5"/>
  <c r="T191" i="5" s="1"/>
  <c r="S190" i="5"/>
  <c r="F357" i="5"/>
  <c r="F359" i="5" s="1"/>
  <c r="E358" i="5"/>
  <c r="M262" i="5"/>
  <c r="N261" i="5"/>
  <c r="N263" i="5" s="1"/>
  <c r="I321" i="5"/>
  <c r="I323" i="5" s="1"/>
  <c r="H322" i="5"/>
  <c r="N250" i="5"/>
  <c r="O249" i="5"/>
  <c r="O251" i="5" s="1"/>
  <c r="G334" i="5"/>
  <c r="H333" i="5"/>
  <c r="H335" i="5" s="1"/>
  <c r="L274" i="5"/>
  <c r="M273" i="5"/>
  <c r="M275" i="5" s="1"/>
  <c r="P237" i="5"/>
  <c r="P239" i="5" s="1"/>
  <c r="O238" i="5"/>
  <c r="J298" i="5"/>
  <c r="K297" i="5"/>
  <c r="K299" i="5" s="1"/>
  <c r="W154" i="5"/>
  <c r="X153" i="5"/>
  <c r="X155" i="5" s="1"/>
  <c r="Y129" i="5"/>
  <c r="Y131" i="5" s="1"/>
  <c r="X130" i="5"/>
  <c r="W142" i="5"/>
  <c r="X141" i="5"/>
  <c r="X143" i="5" s="1"/>
  <c r="AN14" i="5"/>
  <c r="AN15" i="5"/>
  <c r="AN16" i="5"/>
  <c r="AJ16" i="5" s="1"/>
  <c r="AN53" i="5"/>
  <c r="AJ53" i="5" s="1"/>
  <c r="AN52" i="5"/>
  <c r="AN50" i="5"/>
  <c r="AO50" i="5" s="1"/>
  <c r="AN51" i="5"/>
  <c r="AO51" i="5" s="1"/>
  <c r="AN49" i="5"/>
  <c r="AO49" i="5" s="1"/>
  <c r="AP49" i="5" s="1"/>
  <c r="AM49" i="5" s="1"/>
  <c r="AN54" i="5"/>
  <c r="AJ54" i="5" s="1"/>
  <c r="AC93" i="5"/>
  <c r="AB94" i="5"/>
  <c r="AP17" i="5"/>
  <c r="AM17" i="5" s="1"/>
  <c r="AN25" i="5"/>
  <c r="AO25" i="5" s="1"/>
  <c r="AN18" i="5"/>
  <c r="AG11" i="5"/>
  <c r="AN10" i="5"/>
  <c r="AO10" i="5" s="1"/>
  <c r="AG46" i="5"/>
  <c r="AN46" i="5"/>
  <c r="AO46" i="5" s="1"/>
  <c r="AN22" i="5"/>
  <c r="AO22" i="5" s="1"/>
  <c r="AN30" i="5"/>
  <c r="AN29" i="5"/>
  <c r="AN26" i="5"/>
  <c r="AO26" i="5" s="1"/>
  <c r="AN28" i="5"/>
  <c r="AN27" i="5"/>
  <c r="AO27" i="5" s="1"/>
  <c r="AG33" i="5"/>
  <c r="AG22" i="5"/>
  <c r="AD81" i="5"/>
  <c r="AC82" i="5"/>
  <c r="AA117" i="5"/>
  <c r="AA119" i="5" s="1"/>
  <c r="AE57" i="5"/>
  <c r="AD58" i="5"/>
  <c r="AC70" i="5"/>
  <c r="AD69" i="5"/>
  <c r="AB105" i="5"/>
  <c r="AF34" i="5"/>
  <c r="AG10" i="5"/>
  <c r="Y118" i="5"/>
  <c r="Z106" i="5"/>
  <c r="E395" i="5" l="1"/>
  <c r="F393" i="5"/>
  <c r="E394" i="5"/>
  <c r="T225" i="5"/>
  <c r="S226" i="5"/>
  <c r="S227" i="5"/>
  <c r="M287" i="5"/>
  <c r="N285" i="5"/>
  <c r="M286" i="5"/>
  <c r="S215" i="5"/>
  <c r="T213" i="5"/>
  <c r="S214" i="5"/>
  <c r="E383" i="5"/>
  <c r="E382" i="5"/>
  <c r="F381" i="5"/>
  <c r="AO15" i="5"/>
  <c r="AO14" i="5"/>
  <c r="AJ14" i="5" s="1"/>
  <c r="AK13" i="5"/>
  <c r="AJ13" i="5"/>
  <c r="F358" i="5"/>
  <c r="G357" i="5"/>
  <c r="G359" i="5" s="1"/>
  <c r="G346" i="5"/>
  <c r="H345" i="5"/>
  <c r="H347" i="5" s="1"/>
  <c r="Q237" i="5"/>
  <c r="Q239" i="5" s="1"/>
  <c r="P238" i="5"/>
  <c r="N273" i="5"/>
  <c r="N275" i="5" s="1"/>
  <c r="M274" i="5"/>
  <c r="F369" i="5"/>
  <c r="F371" i="5" s="1"/>
  <c r="E370" i="5"/>
  <c r="I322" i="5"/>
  <c r="J321" i="5"/>
  <c r="J323" i="5" s="1"/>
  <c r="P249" i="5"/>
  <c r="P251" i="5" s="1"/>
  <c r="O250" i="5"/>
  <c r="O261" i="5"/>
  <c r="O263" i="5" s="1"/>
  <c r="N262" i="5"/>
  <c r="T190" i="5"/>
  <c r="U189" i="5"/>
  <c r="U191" i="5" s="1"/>
  <c r="J310" i="5"/>
  <c r="K309" i="5"/>
  <c r="K311" i="5" s="1"/>
  <c r="V166" i="5"/>
  <c r="W165" i="5"/>
  <c r="W167" i="5" s="1"/>
  <c r="I333" i="5"/>
  <c r="I335" i="5" s="1"/>
  <c r="H334" i="5"/>
  <c r="K298" i="5"/>
  <c r="L297" i="5"/>
  <c r="L299" i="5" s="1"/>
  <c r="V177" i="5"/>
  <c r="V179" i="5" s="1"/>
  <c r="U178" i="5"/>
  <c r="S202" i="5"/>
  <c r="T201" i="5"/>
  <c r="T203" i="5" s="1"/>
  <c r="AP16" i="5"/>
  <c r="AM16" i="5" s="1"/>
  <c r="Z129" i="5"/>
  <c r="Z131" i="5" s="1"/>
  <c r="Y130" i="5"/>
  <c r="Y153" i="5"/>
  <c r="Y155" i="5" s="1"/>
  <c r="X154" i="5"/>
  <c r="X142" i="5"/>
  <c r="Y141" i="5"/>
  <c r="Y143" i="5" s="1"/>
  <c r="AP10" i="5"/>
  <c r="AP22" i="5" s="1"/>
  <c r="AD93" i="5"/>
  <c r="AC94" i="5"/>
  <c r="AK52" i="5"/>
  <c r="AJ52" i="5"/>
  <c r="AK49" i="5"/>
  <c r="AJ49" i="5"/>
  <c r="AJ50" i="5"/>
  <c r="AK50" i="5"/>
  <c r="AJ51" i="5"/>
  <c r="AK51" i="5"/>
  <c r="AP18" i="5"/>
  <c r="AM18" i="5" s="1"/>
  <c r="AJ18" i="5"/>
  <c r="AN42" i="5"/>
  <c r="AN41" i="5"/>
  <c r="AN39" i="5"/>
  <c r="AO39" i="5" s="1"/>
  <c r="AN38" i="5"/>
  <c r="AO38" i="5" s="1"/>
  <c r="AN40" i="5"/>
  <c r="AJ25" i="5"/>
  <c r="AK25" i="5"/>
  <c r="AJ29" i="5"/>
  <c r="AP29" i="5"/>
  <c r="AM29" i="5" s="1"/>
  <c r="AJ17" i="5"/>
  <c r="AK28" i="5"/>
  <c r="AJ28" i="5"/>
  <c r="AK26" i="5"/>
  <c r="AJ26" i="5"/>
  <c r="AJ27" i="5"/>
  <c r="AK27" i="5"/>
  <c r="AN37" i="5"/>
  <c r="AO37" i="5" s="1"/>
  <c r="AJ30" i="5"/>
  <c r="AD82" i="5"/>
  <c r="AE81" i="5"/>
  <c r="AG34" i="5"/>
  <c r="AC105" i="5"/>
  <c r="AB117" i="5"/>
  <c r="AB119" i="5" s="1"/>
  <c r="AE69" i="5"/>
  <c r="AD70" i="5"/>
  <c r="AF57" i="5"/>
  <c r="AE58" i="5"/>
  <c r="Z118" i="5"/>
  <c r="AA106" i="5"/>
  <c r="AN34" i="5"/>
  <c r="AO34" i="5" s="1"/>
  <c r="N287" i="5" l="1"/>
  <c r="O285" i="5"/>
  <c r="N286" i="5"/>
  <c r="T226" i="5"/>
  <c r="U225" i="5"/>
  <c r="T227" i="5"/>
  <c r="F383" i="5"/>
  <c r="F382" i="5"/>
  <c r="G381" i="5"/>
  <c r="F395" i="5"/>
  <c r="F394" i="5"/>
  <c r="G393" i="5"/>
  <c r="T215" i="5"/>
  <c r="U213" i="5"/>
  <c r="T214" i="5"/>
  <c r="AK15" i="5"/>
  <c r="AJ15" i="5"/>
  <c r="AJ12" i="5" s="1"/>
  <c r="AK12" i="5" s="1"/>
  <c r="AS13" i="5" s="1"/>
  <c r="AP14" i="5"/>
  <c r="AP26" i="5" s="1"/>
  <c r="AM26" i="5" s="1"/>
  <c r="AK14" i="5"/>
  <c r="AP15" i="5"/>
  <c r="V178" i="5"/>
  <c r="W177" i="5"/>
  <c r="W179" i="5" s="1"/>
  <c r="R237" i="5"/>
  <c r="R239" i="5" s="1"/>
  <c r="Q238" i="5"/>
  <c r="AP28" i="5"/>
  <c r="AP40" i="5" s="1"/>
  <c r="AP52" i="5" s="1"/>
  <c r="P261" i="5"/>
  <c r="P263" i="5" s="1"/>
  <c r="O262" i="5"/>
  <c r="J322" i="5"/>
  <c r="K321" i="5"/>
  <c r="K323" i="5" s="1"/>
  <c r="AP25" i="5"/>
  <c r="AM25" i="5" s="1"/>
  <c r="J333" i="5"/>
  <c r="J335" i="5" s="1"/>
  <c r="I334" i="5"/>
  <c r="X165" i="5"/>
  <c r="X167" i="5" s="1"/>
  <c r="W166" i="5"/>
  <c r="F370" i="5"/>
  <c r="G369" i="5"/>
  <c r="G371" i="5" s="1"/>
  <c r="V189" i="5"/>
  <c r="V191" i="5" s="1"/>
  <c r="U190" i="5"/>
  <c r="L298" i="5"/>
  <c r="M297" i="5"/>
  <c r="M299" i="5" s="1"/>
  <c r="P250" i="5"/>
  <c r="Q249" i="5"/>
  <c r="Q251" i="5" s="1"/>
  <c r="G358" i="5"/>
  <c r="H357" i="5"/>
  <c r="H359" i="5" s="1"/>
  <c r="L309" i="5"/>
  <c r="L311" i="5" s="1"/>
  <c r="K310" i="5"/>
  <c r="O273" i="5"/>
  <c r="O275" i="5" s="1"/>
  <c r="N274" i="5"/>
  <c r="T202" i="5"/>
  <c r="U201" i="5"/>
  <c r="U203" i="5" s="1"/>
  <c r="H346" i="5"/>
  <c r="I345" i="5"/>
  <c r="I347" i="5" s="1"/>
  <c r="Y142" i="5"/>
  <c r="Z141" i="5"/>
  <c r="Z143" i="5" s="1"/>
  <c r="Z153" i="5"/>
  <c r="Z155" i="5" s="1"/>
  <c r="Y154" i="5"/>
  <c r="Z130" i="5"/>
  <c r="AA129" i="5"/>
  <c r="AA131" i="5" s="1"/>
  <c r="AM14" i="5"/>
  <c r="AP41" i="5"/>
  <c r="AP53" i="5" s="1"/>
  <c r="AM53" i="5" s="1"/>
  <c r="AJ48" i="5"/>
  <c r="AK48" i="5" s="1"/>
  <c r="AS49" i="5" s="1"/>
  <c r="AG57" i="5"/>
  <c r="AN58" i="5" s="1"/>
  <c r="AO58" i="5" s="1"/>
  <c r="AD94" i="5"/>
  <c r="AE93" i="5"/>
  <c r="AJ37" i="5"/>
  <c r="AJ24" i="5"/>
  <c r="AK24" i="5" s="1"/>
  <c r="AS25" i="5" s="1"/>
  <c r="AP30" i="5"/>
  <c r="AM30" i="5" s="1"/>
  <c r="AP34" i="5"/>
  <c r="AJ41" i="5"/>
  <c r="AK37" i="5"/>
  <c r="AF58" i="5"/>
  <c r="AC117" i="5"/>
  <c r="AC119" i="5" s="1"/>
  <c r="AD105" i="5"/>
  <c r="AF81" i="5"/>
  <c r="AE82" i="5"/>
  <c r="AE70" i="5"/>
  <c r="AF69" i="5"/>
  <c r="AB106" i="5"/>
  <c r="AA118" i="5"/>
  <c r="G383" i="5" l="1"/>
  <c r="G382" i="5"/>
  <c r="H381" i="5"/>
  <c r="V225" i="5"/>
  <c r="U227" i="5"/>
  <c r="U226" i="5"/>
  <c r="G395" i="5"/>
  <c r="G394" i="5"/>
  <c r="H393" i="5"/>
  <c r="U215" i="5"/>
  <c r="U214" i="5"/>
  <c r="V213" i="5"/>
  <c r="O287" i="5"/>
  <c r="O286" i="5"/>
  <c r="P285" i="5"/>
  <c r="AP38" i="5"/>
  <c r="AP37" i="5"/>
  <c r="AM15" i="5"/>
  <c r="AM12" i="5" s="1"/>
  <c r="AZ414" i="5" s="1"/>
  <c r="AP27" i="5"/>
  <c r="AM28" i="5"/>
  <c r="P273" i="5"/>
  <c r="P275" i="5" s="1"/>
  <c r="O274" i="5"/>
  <c r="N297" i="5"/>
  <c r="N299" i="5" s="1"/>
  <c r="M298" i="5"/>
  <c r="L321" i="5"/>
  <c r="L323" i="5" s="1"/>
  <c r="K322" i="5"/>
  <c r="G370" i="5"/>
  <c r="H369" i="5"/>
  <c r="H371" i="5" s="1"/>
  <c r="W178" i="5"/>
  <c r="X177" i="5"/>
  <c r="X179" i="5" s="1"/>
  <c r="V190" i="5"/>
  <c r="W189" i="5"/>
  <c r="W191" i="5" s="1"/>
  <c r="S237" i="5"/>
  <c r="S239" i="5" s="1"/>
  <c r="R238" i="5"/>
  <c r="L310" i="5"/>
  <c r="M309" i="5"/>
  <c r="M311" i="5" s="1"/>
  <c r="I346" i="5"/>
  <c r="J345" i="5"/>
  <c r="J347" i="5" s="1"/>
  <c r="U202" i="5"/>
  <c r="V201" i="5"/>
  <c r="V203" i="5" s="1"/>
  <c r="Y165" i="5"/>
  <c r="Y167" i="5" s="1"/>
  <c r="X166" i="5"/>
  <c r="Q261" i="5"/>
  <c r="Q263" i="5" s="1"/>
  <c r="P262" i="5"/>
  <c r="I357" i="5"/>
  <c r="I359" i="5" s="1"/>
  <c r="H358" i="5"/>
  <c r="K333" i="5"/>
  <c r="K335" i="5" s="1"/>
  <c r="J334" i="5"/>
  <c r="Q250" i="5"/>
  <c r="R249" i="5"/>
  <c r="R251" i="5" s="1"/>
  <c r="AA153" i="5"/>
  <c r="AA155" i="5" s="1"/>
  <c r="Z154" i="5"/>
  <c r="AA141" i="5"/>
  <c r="AA143" i="5" s="1"/>
  <c r="Z142" i="5"/>
  <c r="AA130" i="5"/>
  <c r="AB129" i="5"/>
  <c r="AB131" i="5" s="1"/>
  <c r="AN64" i="5"/>
  <c r="AP64" i="5" s="1"/>
  <c r="AN66" i="5"/>
  <c r="AJ66" i="5" s="1"/>
  <c r="AN65" i="5"/>
  <c r="AN61" i="5"/>
  <c r="AN62" i="5"/>
  <c r="AO62" i="5" s="1"/>
  <c r="AN63" i="5"/>
  <c r="AO63" i="5" s="1"/>
  <c r="AE94" i="5"/>
  <c r="AF93" i="5"/>
  <c r="AM52" i="5"/>
  <c r="AP50" i="5"/>
  <c r="AP42" i="5"/>
  <c r="AP54" i="5" s="1"/>
  <c r="AM40" i="5"/>
  <c r="AM41" i="5"/>
  <c r="AJ42" i="5"/>
  <c r="AJ39" i="5"/>
  <c r="AK39" i="5"/>
  <c r="AJ38" i="5"/>
  <c r="AK38" i="5"/>
  <c r="AP46" i="5"/>
  <c r="AM38" i="5"/>
  <c r="AK40" i="5"/>
  <c r="AJ40" i="5"/>
  <c r="AG69" i="5"/>
  <c r="AF70" i="5"/>
  <c r="AF82" i="5"/>
  <c r="AG81" i="5"/>
  <c r="AG58" i="5"/>
  <c r="AE105" i="5"/>
  <c r="AD117" i="5"/>
  <c r="AD119" i="5" s="1"/>
  <c r="AP58" i="5"/>
  <c r="AB118" i="5"/>
  <c r="AC106" i="5"/>
  <c r="H395" i="5" l="1"/>
  <c r="I393" i="5"/>
  <c r="H394" i="5"/>
  <c r="V215" i="5"/>
  <c r="V214" i="5"/>
  <c r="W213" i="5"/>
  <c r="V226" i="5"/>
  <c r="V227" i="5"/>
  <c r="W225" i="5"/>
  <c r="P287" i="5"/>
  <c r="P286" i="5"/>
  <c r="Q285" i="5"/>
  <c r="H383" i="5"/>
  <c r="I381" i="5"/>
  <c r="H382" i="5"/>
  <c r="AM37" i="5"/>
  <c r="AO61" i="5"/>
  <c r="AP61" i="5" s="1"/>
  <c r="AP39" i="5"/>
  <c r="AM27" i="5"/>
  <c r="AM24" i="5" s="1"/>
  <c r="AZ415" i="5" s="1"/>
  <c r="I358" i="5"/>
  <c r="J357" i="5"/>
  <c r="J359" i="5" s="1"/>
  <c r="T237" i="5"/>
  <c r="T239" i="5" s="1"/>
  <c r="S238" i="5"/>
  <c r="J346" i="5"/>
  <c r="K345" i="5"/>
  <c r="K347" i="5" s="1"/>
  <c r="I369" i="5"/>
  <c r="I371" i="5" s="1"/>
  <c r="H370" i="5"/>
  <c r="X189" i="5"/>
  <c r="X191" i="5" s="1"/>
  <c r="W190" i="5"/>
  <c r="O297" i="5"/>
  <c r="O299" i="5" s="1"/>
  <c r="N298" i="5"/>
  <c r="R250" i="5"/>
  <c r="S249" i="5"/>
  <c r="S251" i="5" s="1"/>
  <c r="R261" i="5"/>
  <c r="R263" i="5" s="1"/>
  <c r="Q262" i="5"/>
  <c r="Z165" i="5"/>
  <c r="Z167" i="5" s="1"/>
  <c r="Y166" i="5"/>
  <c r="M310" i="5"/>
  <c r="N309" i="5"/>
  <c r="N311" i="5" s="1"/>
  <c r="Y177" i="5"/>
  <c r="Y179" i="5" s="1"/>
  <c r="X178" i="5"/>
  <c r="P274" i="5"/>
  <c r="Q273" i="5"/>
  <c r="Q275" i="5" s="1"/>
  <c r="K334" i="5"/>
  <c r="L333" i="5"/>
  <c r="L335" i="5" s="1"/>
  <c r="V202" i="5"/>
  <c r="W201" i="5"/>
  <c r="W203" i="5" s="1"/>
  <c r="M321" i="5"/>
  <c r="M323" i="5" s="1"/>
  <c r="L322" i="5"/>
  <c r="AC129" i="5"/>
  <c r="AC131" i="5" s="1"/>
  <c r="AB130" i="5"/>
  <c r="AA142" i="5"/>
  <c r="AB141" i="5"/>
  <c r="AB143" i="5" s="1"/>
  <c r="AB153" i="5"/>
  <c r="AB155" i="5" s="1"/>
  <c r="AA154" i="5"/>
  <c r="AM42" i="5"/>
  <c r="AJ63" i="5"/>
  <c r="AK63" i="5"/>
  <c r="AK62" i="5"/>
  <c r="AJ62" i="5"/>
  <c r="AP62" i="5"/>
  <c r="AM62" i="5" s="1"/>
  <c r="AN74" i="5"/>
  <c r="AO74" i="5" s="1"/>
  <c r="AN75" i="5"/>
  <c r="AO75" i="5" s="1"/>
  <c r="AN73" i="5"/>
  <c r="AO73" i="5" s="1"/>
  <c r="AN77" i="5"/>
  <c r="AN76" i="5"/>
  <c r="AN78" i="5"/>
  <c r="AJ78" i="5" s="1"/>
  <c r="AJ64" i="5"/>
  <c r="AK64" i="5"/>
  <c r="AF94" i="5"/>
  <c r="AG93" i="5"/>
  <c r="AJ65" i="5"/>
  <c r="AP65" i="5"/>
  <c r="AM65" i="5" s="1"/>
  <c r="AN88" i="5"/>
  <c r="AN85" i="5"/>
  <c r="AO85" i="5" s="1"/>
  <c r="AN87" i="5"/>
  <c r="AO87" i="5" s="1"/>
  <c r="AN89" i="5"/>
  <c r="AJ89" i="5" s="1"/>
  <c r="AN90" i="5"/>
  <c r="AJ90" i="5" s="1"/>
  <c r="AN86" i="5"/>
  <c r="AO86" i="5" s="1"/>
  <c r="AM64" i="5"/>
  <c r="AM54" i="5"/>
  <c r="AP66" i="5"/>
  <c r="AJ36" i="5"/>
  <c r="AK36" i="5" s="1"/>
  <c r="AS37" i="5" s="1"/>
  <c r="AM50" i="5"/>
  <c r="AF105" i="5"/>
  <c r="AE106" i="5"/>
  <c r="AG70" i="5"/>
  <c r="AN70" i="5"/>
  <c r="AO70" i="5" s="1"/>
  <c r="AE117" i="5"/>
  <c r="AE119" i="5" s="1"/>
  <c r="AG82" i="5"/>
  <c r="AC118" i="5"/>
  <c r="AD106" i="5"/>
  <c r="AN82" i="5"/>
  <c r="AO82" i="5" s="1"/>
  <c r="W227" i="5" l="1"/>
  <c r="W226" i="5"/>
  <c r="X225" i="5"/>
  <c r="W215" i="5"/>
  <c r="W214" i="5"/>
  <c r="X213" i="5"/>
  <c r="Q287" i="5"/>
  <c r="R285" i="5"/>
  <c r="Q286" i="5"/>
  <c r="I383" i="5"/>
  <c r="I382" i="5"/>
  <c r="J381" i="5"/>
  <c r="I395" i="5"/>
  <c r="J393" i="5"/>
  <c r="I394" i="5"/>
  <c r="AJ61" i="5"/>
  <c r="AK61" i="5"/>
  <c r="AM39" i="5"/>
  <c r="AM36" i="5" s="1"/>
  <c r="AZ416" i="5" s="1"/>
  <c r="AP51" i="5"/>
  <c r="AS85" i="5"/>
  <c r="Z177" i="5"/>
  <c r="Z179" i="5" s="1"/>
  <c r="Y178" i="5"/>
  <c r="I370" i="5"/>
  <c r="J369" i="5"/>
  <c r="J371" i="5" s="1"/>
  <c r="W202" i="5"/>
  <c r="X201" i="5"/>
  <c r="X203" i="5" s="1"/>
  <c r="R262" i="5"/>
  <c r="S261" i="5"/>
  <c r="S263" i="5" s="1"/>
  <c r="N310" i="5"/>
  <c r="O309" i="5"/>
  <c r="O311" i="5" s="1"/>
  <c r="O298" i="5"/>
  <c r="P297" i="5"/>
  <c r="P299" i="5" s="1"/>
  <c r="K346" i="5"/>
  <c r="L345" i="5"/>
  <c r="L347" i="5" s="1"/>
  <c r="J358" i="5"/>
  <c r="K357" i="5"/>
  <c r="K359" i="5" s="1"/>
  <c r="M333" i="5"/>
  <c r="M335" i="5" s="1"/>
  <c r="L334" i="5"/>
  <c r="S250" i="5"/>
  <c r="T249" i="5"/>
  <c r="T251" i="5" s="1"/>
  <c r="N321" i="5"/>
  <c r="N323" i="5" s="1"/>
  <c r="M322" i="5"/>
  <c r="AA165" i="5"/>
  <c r="AA167" i="5" s="1"/>
  <c r="Z166" i="5"/>
  <c r="X190" i="5"/>
  <c r="Y189" i="5"/>
  <c r="Y191" i="5" s="1"/>
  <c r="R273" i="5"/>
  <c r="R275" i="5" s="1"/>
  <c r="Q274" i="5"/>
  <c r="U237" i="5"/>
  <c r="U239" i="5" s="1"/>
  <c r="T238" i="5"/>
  <c r="AC141" i="5"/>
  <c r="AC143" i="5" s="1"/>
  <c r="AB142" i="5"/>
  <c r="AC153" i="5"/>
  <c r="AC155" i="5" s="1"/>
  <c r="AB154" i="5"/>
  <c r="AD129" i="5"/>
  <c r="AC130" i="5"/>
  <c r="AK73" i="5"/>
  <c r="AJ73" i="5"/>
  <c r="AJ88" i="5"/>
  <c r="AK88" i="5"/>
  <c r="AK75" i="5"/>
  <c r="AJ75" i="5"/>
  <c r="AK76" i="5"/>
  <c r="AJ76" i="5"/>
  <c r="AG94" i="5"/>
  <c r="AN97" i="5"/>
  <c r="AN100" i="5"/>
  <c r="AN98" i="5"/>
  <c r="AO98" i="5" s="1"/>
  <c r="AN101" i="5"/>
  <c r="AJ101" i="5" s="1"/>
  <c r="AN99" i="5"/>
  <c r="AO99" i="5" s="1"/>
  <c r="AN94" i="5"/>
  <c r="AO94" i="5" s="1"/>
  <c r="AP94" i="5" s="1"/>
  <c r="AN102" i="5"/>
  <c r="AJ102" i="5" s="1"/>
  <c r="AJ77" i="5"/>
  <c r="AP77" i="5"/>
  <c r="AK74" i="5"/>
  <c r="AJ74" i="5"/>
  <c r="AP73" i="5"/>
  <c r="AM61" i="5"/>
  <c r="AJ86" i="5"/>
  <c r="AK86" i="5"/>
  <c r="AP74" i="5"/>
  <c r="AP76" i="5"/>
  <c r="AM76" i="5" s="1"/>
  <c r="AJ87" i="5"/>
  <c r="AK87" i="5"/>
  <c r="AJ60" i="5"/>
  <c r="AK60" i="5" s="1"/>
  <c r="AS61" i="5" s="1"/>
  <c r="AJ85" i="5"/>
  <c r="AK85" i="5"/>
  <c r="AM66" i="5"/>
  <c r="AP78" i="5"/>
  <c r="AF117" i="5"/>
  <c r="AF119" i="5" s="1"/>
  <c r="AP70" i="5"/>
  <c r="AG105" i="5"/>
  <c r="AF106" i="5"/>
  <c r="AP82" i="5"/>
  <c r="AD118" i="5"/>
  <c r="R287" i="5" l="1"/>
  <c r="S285" i="5"/>
  <c r="R286" i="5"/>
  <c r="X215" i="5"/>
  <c r="X214" i="5"/>
  <c r="Y213" i="5"/>
  <c r="X226" i="5"/>
  <c r="Y225" i="5"/>
  <c r="X227" i="5"/>
  <c r="J395" i="5"/>
  <c r="K393" i="5"/>
  <c r="J394" i="5"/>
  <c r="J383" i="5"/>
  <c r="J382" i="5"/>
  <c r="K381" i="5"/>
  <c r="AE129" i="5"/>
  <c r="AD131" i="5"/>
  <c r="AS97" i="5"/>
  <c r="AO97" i="5"/>
  <c r="AP63" i="5"/>
  <c r="AM51" i="5"/>
  <c r="AM48" i="5" s="1"/>
  <c r="AZ417" i="5" s="1"/>
  <c r="Z189" i="5"/>
  <c r="Z191" i="5" s="1"/>
  <c r="Y190" i="5"/>
  <c r="U249" i="5"/>
  <c r="U251" i="5" s="1"/>
  <c r="T250" i="5"/>
  <c r="P298" i="5"/>
  <c r="Q297" i="5"/>
  <c r="Q299" i="5" s="1"/>
  <c r="K369" i="5"/>
  <c r="K371" i="5" s="1"/>
  <c r="J370" i="5"/>
  <c r="Y201" i="5"/>
  <c r="Y203" i="5" s="1"/>
  <c r="X202" i="5"/>
  <c r="P309" i="5"/>
  <c r="P311" i="5" s="1"/>
  <c r="O310" i="5"/>
  <c r="N333" i="5"/>
  <c r="N335" i="5" s="1"/>
  <c r="M334" i="5"/>
  <c r="AA166" i="5"/>
  <c r="AB165" i="5"/>
  <c r="AB167" i="5" s="1"/>
  <c r="Z178" i="5"/>
  <c r="AA177" i="5"/>
  <c r="AA179" i="5" s="1"/>
  <c r="L346" i="5"/>
  <c r="M345" i="5"/>
  <c r="M347" i="5" s="1"/>
  <c r="U238" i="5"/>
  <c r="V237" i="5"/>
  <c r="V239" i="5" s="1"/>
  <c r="K358" i="5"/>
  <c r="L357" i="5"/>
  <c r="L359" i="5" s="1"/>
  <c r="O321" i="5"/>
  <c r="O323" i="5" s="1"/>
  <c r="N322" i="5"/>
  <c r="T261" i="5"/>
  <c r="T263" i="5" s="1"/>
  <c r="S262" i="5"/>
  <c r="R274" i="5"/>
  <c r="S273" i="5"/>
  <c r="S275" i="5" s="1"/>
  <c r="AD130" i="5"/>
  <c r="AC154" i="5"/>
  <c r="AD153" i="5"/>
  <c r="AD155" i="5" s="1"/>
  <c r="AD141" i="5"/>
  <c r="AD143" i="5" s="1"/>
  <c r="AC142" i="5"/>
  <c r="AN109" i="5"/>
  <c r="AO109" i="5" s="1"/>
  <c r="AN112" i="5"/>
  <c r="AN113" i="5"/>
  <c r="AJ113" i="5" s="1"/>
  <c r="AN114" i="5"/>
  <c r="AJ114" i="5" s="1"/>
  <c r="AN111" i="5"/>
  <c r="AO111" i="5" s="1"/>
  <c r="AN110" i="5"/>
  <c r="AO110" i="5" s="1"/>
  <c r="AP85" i="5"/>
  <c r="AM73" i="5"/>
  <c r="AK97" i="5"/>
  <c r="AJ97" i="5"/>
  <c r="AM77" i="5"/>
  <c r="AP89" i="5"/>
  <c r="AP88" i="5"/>
  <c r="AM88" i="5" s="1"/>
  <c r="AP86" i="5"/>
  <c r="AM86" i="5" s="1"/>
  <c r="AM74" i="5"/>
  <c r="AK99" i="5"/>
  <c r="AJ99" i="5"/>
  <c r="AJ84" i="5"/>
  <c r="AK84" i="5" s="1"/>
  <c r="AJ98" i="5"/>
  <c r="AK98" i="5"/>
  <c r="AJ72" i="5"/>
  <c r="AK72" i="5" s="1"/>
  <c r="AS73" i="5" s="1"/>
  <c r="AJ100" i="5"/>
  <c r="AK100" i="5"/>
  <c r="AM78" i="5"/>
  <c r="AP90" i="5"/>
  <c r="AG106" i="5"/>
  <c r="AN106" i="5"/>
  <c r="AO106" i="5" s="1"/>
  <c r="AG117" i="5"/>
  <c r="AG119" i="5" s="1"/>
  <c r="AE118" i="5"/>
  <c r="Y227" i="5" l="1"/>
  <c r="Y226" i="5"/>
  <c r="Z225" i="5"/>
  <c r="Y215" i="5"/>
  <c r="Y214" i="5"/>
  <c r="Z213" i="5"/>
  <c r="K395" i="5"/>
  <c r="L393" i="5"/>
  <c r="K394" i="5"/>
  <c r="AE130" i="5"/>
  <c r="AE131" i="5"/>
  <c r="K383" i="5"/>
  <c r="L381" i="5"/>
  <c r="K382" i="5"/>
  <c r="S287" i="5"/>
  <c r="T285" i="5"/>
  <c r="S286" i="5"/>
  <c r="AM63" i="5"/>
  <c r="AM60" i="5" s="1"/>
  <c r="AZ418" i="5" s="1"/>
  <c r="AP75" i="5"/>
  <c r="AS109" i="5"/>
  <c r="V249" i="5"/>
  <c r="V251" i="5" s="1"/>
  <c r="U250" i="5"/>
  <c r="T262" i="5"/>
  <c r="U261" i="5"/>
  <c r="U263" i="5" s="1"/>
  <c r="N345" i="5"/>
  <c r="N347" i="5" s="1"/>
  <c r="M346" i="5"/>
  <c r="P321" i="5"/>
  <c r="P323" i="5" s="1"/>
  <c r="O322" i="5"/>
  <c r="AA189" i="5"/>
  <c r="AA191" i="5" s="1"/>
  <c r="Z190" i="5"/>
  <c r="T273" i="5"/>
  <c r="T275" i="5" s="1"/>
  <c r="S274" i="5"/>
  <c r="AB177" i="5"/>
  <c r="AB179" i="5" s="1"/>
  <c r="AA178" i="5"/>
  <c r="Z201" i="5"/>
  <c r="Z203" i="5" s="1"/>
  <c r="Y202" i="5"/>
  <c r="P310" i="5"/>
  <c r="Q309" i="5"/>
  <c r="Q311" i="5" s="1"/>
  <c r="V238" i="5"/>
  <c r="W237" i="5"/>
  <c r="W239" i="5" s="1"/>
  <c r="AC165" i="5"/>
  <c r="AC167" i="5" s="1"/>
  <c r="AB166" i="5"/>
  <c r="L369" i="5"/>
  <c r="L371" i="5" s="1"/>
  <c r="K370" i="5"/>
  <c r="M357" i="5"/>
  <c r="M359" i="5" s="1"/>
  <c r="L358" i="5"/>
  <c r="R297" i="5"/>
  <c r="R299" i="5" s="1"/>
  <c r="Q298" i="5"/>
  <c r="O333" i="5"/>
  <c r="O335" i="5" s="1"/>
  <c r="N334" i="5"/>
  <c r="AD142" i="5"/>
  <c r="AE141" i="5"/>
  <c r="AE143" i="5" s="1"/>
  <c r="AD154" i="5"/>
  <c r="AE153" i="5"/>
  <c r="AE155" i="5" s="1"/>
  <c r="AF129" i="5"/>
  <c r="AF131" i="5" s="1"/>
  <c r="AN123" i="5"/>
  <c r="AO123" i="5" s="1"/>
  <c r="AN122" i="5"/>
  <c r="AO122" i="5" s="1"/>
  <c r="AN125" i="5"/>
  <c r="AJ125" i="5" s="1"/>
  <c r="AN121" i="5"/>
  <c r="AO121" i="5" s="1"/>
  <c r="AN124" i="5"/>
  <c r="AN126" i="5"/>
  <c r="AK110" i="5"/>
  <c r="AJ110" i="5"/>
  <c r="AK111" i="5"/>
  <c r="AJ111" i="5"/>
  <c r="AK112" i="5"/>
  <c r="AJ112" i="5"/>
  <c r="AJ109" i="5"/>
  <c r="AK109" i="5"/>
  <c r="AP100" i="5"/>
  <c r="AP101" i="5"/>
  <c r="AM89" i="5"/>
  <c r="AP98" i="5"/>
  <c r="AJ96" i="5"/>
  <c r="AK96" i="5" s="1"/>
  <c r="AP97" i="5"/>
  <c r="AM85" i="5"/>
  <c r="AM90" i="5"/>
  <c r="AP102" i="5"/>
  <c r="AP106" i="5"/>
  <c r="AN118" i="5"/>
  <c r="AO118" i="5" s="1"/>
  <c r="AF118" i="5"/>
  <c r="L395" i="5" l="1"/>
  <c r="M393" i="5"/>
  <c r="L394" i="5"/>
  <c r="Z215" i="5"/>
  <c r="Z214" i="5"/>
  <c r="AA213" i="5"/>
  <c r="T287" i="5"/>
  <c r="T286" i="5"/>
  <c r="U285" i="5"/>
  <c r="AA225" i="5"/>
  <c r="Z227" i="5"/>
  <c r="Z226" i="5"/>
  <c r="L383" i="5"/>
  <c r="L382" i="5"/>
  <c r="M381" i="5"/>
  <c r="AM75" i="5"/>
  <c r="AM72" i="5" s="1"/>
  <c r="AZ419" i="5" s="1"/>
  <c r="AL406" i="5" s="1"/>
  <c r="AP87" i="5"/>
  <c r="AS121" i="5"/>
  <c r="R309" i="5"/>
  <c r="R311" i="5" s="1"/>
  <c r="Q310" i="5"/>
  <c r="L370" i="5"/>
  <c r="M369" i="5"/>
  <c r="M371" i="5" s="1"/>
  <c r="AB189" i="5"/>
  <c r="AB191" i="5" s="1"/>
  <c r="AA190" i="5"/>
  <c r="U273" i="5"/>
  <c r="U275" i="5" s="1"/>
  <c r="T274" i="5"/>
  <c r="AA201" i="5"/>
  <c r="AA203" i="5" s="1"/>
  <c r="Z202" i="5"/>
  <c r="O345" i="5"/>
  <c r="O347" i="5" s="1"/>
  <c r="N346" i="5"/>
  <c r="P333" i="5"/>
  <c r="P335" i="5" s="1"/>
  <c r="O334" i="5"/>
  <c r="AC166" i="5"/>
  <c r="AD165" i="5"/>
  <c r="AD167" i="5" s="1"/>
  <c r="P322" i="5"/>
  <c r="Q321" i="5"/>
  <c r="Q323" i="5" s="1"/>
  <c r="U262" i="5"/>
  <c r="V261" i="5"/>
  <c r="V263" i="5" s="1"/>
  <c r="N357" i="5"/>
  <c r="N359" i="5" s="1"/>
  <c r="M358" i="5"/>
  <c r="W238" i="5"/>
  <c r="X237" i="5"/>
  <c r="X239" i="5" s="1"/>
  <c r="AC177" i="5"/>
  <c r="AC179" i="5" s="1"/>
  <c r="AB178" i="5"/>
  <c r="R298" i="5"/>
  <c r="S297" i="5"/>
  <c r="S299" i="5" s="1"/>
  <c r="W249" i="5"/>
  <c r="W251" i="5" s="1"/>
  <c r="V250" i="5"/>
  <c r="AF130" i="5"/>
  <c r="AG129" i="5"/>
  <c r="AG131" i="5" s="1"/>
  <c r="AE154" i="5"/>
  <c r="AF153" i="5"/>
  <c r="AF155" i="5" s="1"/>
  <c r="AE142" i="5"/>
  <c r="AF141" i="5"/>
  <c r="AF143" i="5" s="1"/>
  <c r="AJ126" i="5"/>
  <c r="AJ108" i="5"/>
  <c r="AK108" i="5" s="1"/>
  <c r="AJ124" i="5"/>
  <c r="AK124" i="5"/>
  <c r="AK121" i="5"/>
  <c r="AJ121" i="5"/>
  <c r="AK122" i="5"/>
  <c r="AJ122" i="5"/>
  <c r="AK123" i="5"/>
  <c r="AJ123" i="5"/>
  <c r="AM97" i="5"/>
  <c r="AP109" i="5"/>
  <c r="AM98" i="5"/>
  <c r="AP110" i="5"/>
  <c r="AM102" i="5"/>
  <c r="AP114" i="5"/>
  <c r="AM101" i="5"/>
  <c r="AP113" i="5"/>
  <c r="AM100" i="5"/>
  <c r="AP112" i="5"/>
  <c r="AP118" i="5"/>
  <c r="AG118" i="5"/>
  <c r="AB225" i="5" l="1"/>
  <c r="AA227" i="5"/>
  <c r="AA226" i="5"/>
  <c r="U287" i="5"/>
  <c r="U286" i="5"/>
  <c r="V285" i="5"/>
  <c r="AA215" i="5"/>
  <c r="AA214" i="5"/>
  <c r="AB213" i="5"/>
  <c r="M383" i="5"/>
  <c r="M382" i="5"/>
  <c r="N381" i="5"/>
  <c r="M395" i="5"/>
  <c r="N393" i="5"/>
  <c r="M394" i="5"/>
  <c r="AP99" i="5"/>
  <c r="AM87" i="5"/>
  <c r="AM84" i="5" s="1"/>
  <c r="AZ420" i="5" s="1"/>
  <c r="P345" i="5"/>
  <c r="P347" i="5" s="1"/>
  <c r="O346" i="5"/>
  <c r="W261" i="5"/>
  <c r="W263" i="5" s="1"/>
  <c r="V262" i="5"/>
  <c r="N369" i="5"/>
  <c r="N371" i="5" s="1"/>
  <c r="M370" i="5"/>
  <c r="R321" i="5"/>
  <c r="R323" i="5" s="1"/>
  <c r="Q322" i="5"/>
  <c r="AD177" i="5"/>
  <c r="AD179" i="5" s="1"/>
  <c r="AC178" i="5"/>
  <c r="AB190" i="5"/>
  <c r="AC189" i="5"/>
  <c r="AC191" i="5" s="1"/>
  <c r="X238" i="5"/>
  <c r="Y237" i="5"/>
  <c r="Y239" i="5" s="1"/>
  <c r="S298" i="5"/>
  <c r="T297" i="5"/>
  <c r="T299" i="5" s="1"/>
  <c r="AE165" i="5"/>
  <c r="AE167" i="5" s="1"/>
  <c r="AD166" i="5"/>
  <c r="AB201" i="5"/>
  <c r="AB203" i="5" s="1"/>
  <c r="AA202" i="5"/>
  <c r="R310" i="5"/>
  <c r="S309" i="5"/>
  <c r="S311" i="5" s="1"/>
  <c r="X249" i="5"/>
  <c r="X251" i="5" s="1"/>
  <c r="W250" i="5"/>
  <c r="N358" i="5"/>
  <c r="O357" i="5"/>
  <c r="O359" i="5" s="1"/>
  <c r="Q333" i="5"/>
  <c r="Q335" i="5" s="1"/>
  <c r="P334" i="5"/>
  <c r="U274" i="5"/>
  <c r="V273" i="5"/>
  <c r="V275" i="5" s="1"/>
  <c r="AF142" i="5"/>
  <c r="AG141" i="5"/>
  <c r="AG143" i="5" s="1"/>
  <c r="AF154" i="5"/>
  <c r="AG153" i="5"/>
  <c r="AG155" i="5" s="1"/>
  <c r="AG130" i="5"/>
  <c r="AN133" i="5"/>
  <c r="AO133" i="5" s="1"/>
  <c r="AN136" i="5"/>
  <c r="AN137" i="5"/>
  <c r="AJ137" i="5" s="1"/>
  <c r="AN134" i="5"/>
  <c r="AO134" i="5" s="1"/>
  <c r="AN130" i="5"/>
  <c r="AO130" i="5" s="1"/>
  <c r="AN135" i="5"/>
  <c r="AO135" i="5" s="1"/>
  <c r="AN138" i="5"/>
  <c r="AJ138" i="5" s="1"/>
  <c r="AJ120" i="5"/>
  <c r="AK120" i="5" s="1"/>
  <c r="AM113" i="5"/>
  <c r="AP125" i="5"/>
  <c r="AM114" i="5"/>
  <c r="AP126" i="5"/>
  <c r="AM110" i="5"/>
  <c r="AP122" i="5"/>
  <c r="AM112" i="5"/>
  <c r="AP124" i="5"/>
  <c r="AM109" i="5"/>
  <c r="AP121" i="5"/>
  <c r="AB215" i="5" l="1"/>
  <c r="AB214" i="5"/>
  <c r="AC213" i="5"/>
  <c r="V287" i="5"/>
  <c r="V286" i="5"/>
  <c r="W285" i="5"/>
  <c r="N383" i="5"/>
  <c r="O381" i="5"/>
  <c r="N382" i="5"/>
  <c r="N395" i="5"/>
  <c r="N394" i="5"/>
  <c r="O393" i="5"/>
  <c r="AC225" i="5"/>
  <c r="AB227" i="5"/>
  <c r="AB226" i="5"/>
  <c r="AM99" i="5"/>
  <c r="AM96" i="5" s="1"/>
  <c r="AZ421" i="5" s="1"/>
  <c r="AP111" i="5"/>
  <c r="AS133" i="5"/>
  <c r="AC190" i="5"/>
  <c r="AD189" i="5"/>
  <c r="AD191" i="5" s="1"/>
  <c r="AD178" i="5"/>
  <c r="AE177" i="5"/>
  <c r="AE179" i="5" s="1"/>
  <c r="R333" i="5"/>
  <c r="R335" i="5" s="1"/>
  <c r="Q334" i="5"/>
  <c r="W262" i="5"/>
  <c r="X261" i="5"/>
  <c r="X263" i="5" s="1"/>
  <c r="O369" i="5"/>
  <c r="O371" i="5" s="1"/>
  <c r="N370" i="5"/>
  <c r="O358" i="5"/>
  <c r="P357" i="5"/>
  <c r="P359" i="5" s="1"/>
  <c r="S310" i="5"/>
  <c r="T309" i="5"/>
  <c r="T311" i="5" s="1"/>
  <c r="T298" i="5"/>
  <c r="U297" i="5"/>
  <c r="U299" i="5" s="1"/>
  <c r="AE166" i="5"/>
  <c r="AF165" i="5"/>
  <c r="AF167" i="5" s="1"/>
  <c r="S321" i="5"/>
  <c r="S323" i="5" s="1"/>
  <c r="R322" i="5"/>
  <c r="V274" i="5"/>
  <c r="W273" i="5"/>
  <c r="W275" i="5" s="1"/>
  <c r="Z237" i="5"/>
  <c r="Z239" i="5" s="1"/>
  <c r="Y238" i="5"/>
  <c r="Y249" i="5"/>
  <c r="Y251" i="5" s="1"/>
  <c r="X250" i="5"/>
  <c r="AC201" i="5"/>
  <c r="AC203" i="5" s="1"/>
  <c r="AB202" i="5"/>
  <c r="Q345" i="5"/>
  <c r="Q347" i="5" s="1"/>
  <c r="P346" i="5"/>
  <c r="AK134" i="5"/>
  <c r="AJ134" i="5"/>
  <c r="AK133" i="5"/>
  <c r="AJ133" i="5"/>
  <c r="AG154" i="5"/>
  <c r="AN157" i="5"/>
  <c r="AN160" i="5"/>
  <c r="AN161" i="5"/>
  <c r="AN159" i="5"/>
  <c r="AO159" i="5" s="1"/>
  <c r="AN154" i="5"/>
  <c r="AO154" i="5" s="1"/>
  <c r="AN158" i="5"/>
  <c r="AO158" i="5" s="1"/>
  <c r="AN162" i="5"/>
  <c r="AG142" i="5"/>
  <c r="AN145" i="5"/>
  <c r="AO145" i="5" s="1"/>
  <c r="AN146" i="5"/>
  <c r="AO146" i="5" s="1"/>
  <c r="AN142" i="5"/>
  <c r="AO142" i="5" s="1"/>
  <c r="AP142" i="5" s="1"/>
  <c r="AN149" i="5"/>
  <c r="AJ149" i="5" s="1"/>
  <c r="AN147" i="5"/>
  <c r="AO147" i="5" s="1"/>
  <c r="AN150" i="5"/>
  <c r="AJ150" i="5" s="1"/>
  <c r="AN148" i="5"/>
  <c r="AJ135" i="5"/>
  <c r="AK135" i="5"/>
  <c r="AK136" i="5"/>
  <c r="AJ136" i="5"/>
  <c r="AP130" i="5"/>
  <c r="AM125" i="5"/>
  <c r="AP137" i="5"/>
  <c r="AM121" i="5"/>
  <c r="AP133" i="5"/>
  <c r="AM122" i="5"/>
  <c r="AP134" i="5"/>
  <c r="AM124" i="5"/>
  <c r="AP136" i="5"/>
  <c r="AM126" i="5"/>
  <c r="AP138" i="5"/>
  <c r="O383" i="5" l="1"/>
  <c r="P381" i="5"/>
  <c r="O382" i="5"/>
  <c r="W287" i="5"/>
  <c r="W286" i="5"/>
  <c r="X285" i="5"/>
  <c r="O395" i="5"/>
  <c r="O394" i="5"/>
  <c r="P393" i="5"/>
  <c r="AC215" i="5"/>
  <c r="AC214" i="5"/>
  <c r="AD213" i="5"/>
  <c r="AD225" i="5"/>
  <c r="AC227" i="5"/>
  <c r="AC226" i="5"/>
  <c r="AP123" i="5"/>
  <c r="AM111" i="5"/>
  <c r="AM108" i="5" s="1"/>
  <c r="AS157" i="5"/>
  <c r="AO157" i="5"/>
  <c r="AS145" i="5"/>
  <c r="AE178" i="5"/>
  <c r="AF177" i="5"/>
  <c r="AF179" i="5" s="1"/>
  <c r="U298" i="5"/>
  <c r="V297" i="5"/>
  <c r="V299" i="5" s="1"/>
  <c r="AA237" i="5"/>
  <c r="AA239" i="5" s="1"/>
  <c r="Z238" i="5"/>
  <c r="Q357" i="5"/>
  <c r="Q359" i="5" s="1"/>
  <c r="P358" i="5"/>
  <c r="AF166" i="5"/>
  <c r="AG165" i="5"/>
  <c r="AG167" i="5" s="1"/>
  <c r="R345" i="5"/>
  <c r="R347" i="5" s="1"/>
  <c r="Q346" i="5"/>
  <c r="P369" i="5"/>
  <c r="P371" i="5" s="1"/>
  <c r="O370" i="5"/>
  <c r="W274" i="5"/>
  <c r="X273" i="5"/>
  <c r="X275" i="5" s="1"/>
  <c r="AE189" i="5"/>
  <c r="AE191" i="5" s="1"/>
  <c r="AD190" i="5"/>
  <c r="X262" i="5"/>
  <c r="Y261" i="5"/>
  <c r="Y263" i="5" s="1"/>
  <c r="AD201" i="5"/>
  <c r="AD203" i="5" s="1"/>
  <c r="AC202" i="5"/>
  <c r="T310" i="5"/>
  <c r="U309" i="5"/>
  <c r="U311" i="5" s="1"/>
  <c r="T321" i="5"/>
  <c r="T323" i="5" s="1"/>
  <c r="S322" i="5"/>
  <c r="Z249" i="5"/>
  <c r="Z251" i="5" s="1"/>
  <c r="Y250" i="5"/>
  <c r="R334" i="5"/>
  <c r="S333" i="5"/>
  <c r="S335" i="5" s="1"/>
  <c r="AJ161" i="5"/>
  <c r="AJ157" i="5"/>
  <c r="AK157" i="5"/>
  <c r="AJ148" i="5"/>
  <c r="AK148" i="5"/>
  <c r="AK147" i="5"/>
  <c r="AJ147" i="5"/>
  <c r="AP154" i="5"/>
  <c r="AK146" i="5"/>
  <c r="AJ146" i="5"/>
  <c r="AJ145" i="5"/>
  <c r="AK145" i="5"/>
  <c r="AJ132" i="5"/>
  <c r="AK132" i="5" s="1"/>
  <c r="AK159" i="5"/>
  <c r="AJ159" i="5"/>
  <c r="AK160" i="5"/>
  <c r="AJ160" i="5"/>
  <c r="AJ162" i="5"/>
  <c r="AJ158" i="5"/>
  <c r="AK158" i="5"/>
  <c r="AM134" i="5"/>
  <c r="AP146" i="5"/>
  <c r="AM146" i="5" s="1"/>
  <c r="AM133" i="5"/>
  <c r="AP145" i="5"/>
  <c r="AM145" i="5" s="1"/>
  <c r="AM138" i="5"/>
  <c r="AP150" i="5"/>
  <c r="AM150" i="5" s="1"/>
  <c r="AM137" i="5"/>
  <c r="AP149" i="5"/>
  <c r="AM149" i="5" s="1"/>
  <c r="AM136" i="5"/>
  <c r="AP148" i="5"/>
  <c r="AM148" i="5" s="1"/>
  <c r="P395" i="5" l="1"/>
  <c r="P394" i="5"/>
  <c r="Q393" i="5"/>
  <c r="X287" i="5"/>
  <c r="Y285" i="5"/>
  <c r="X286" i="5"/>
  <c r="AD215" i="5"/>
  <c r="AD214" i="5"/>
  <c r="AE213" i="5"/>
  <c r="P383" i="5"/>
  <c r="P382" i="5"/>
  <c r="Q381" i="5"/>
  <c r="AE225" i="5"/>
  <c r="AD227" i="5"/>
  <c r="AD226" i="5"/>
  <c r="AD408" i="5"/>
  <c r="AZ422" i="5"/>
  <c r="AP135" i="5"/>
  <c r="AM123" i="5"/>
  <c r="AM120" i="5" s="1"/>
  <c r="AZ423" i="5" s="1"/>
  <c r="AF189" i="5"/>
  <c r="AF191" i="5" s="1"/>
  <c r="AE190" i="5"/>
  <c r="X274" i="5"/>
  <c r="Y273" i="5"/>
  <c r="Y275" i="5" s="1"/>
  <c r="R357" i="5"/>
  <c r="R359" i="5" s="1"/>
  <c r="Q358" i="5"/>
  <c r="U310" i="5"/>
  <c r="V309" i="5"/>
  <c r="V311" i="5" s="1"/>
  <c r="AA249" i="5"/>
  <c r="AA251" i="5" s="1"/>
  <c r="Z250" i="5"/>
  <c r="AG166" i="5"/>
  <c r="AN166" i="5"/>
  <c r="AO166" i="5" s="1"/>
  <c r="AN172" i="5"/>
  <c r="AN173" i="5"/>
  <c r="AJ173" i="5" s="1"/>
  <c r="AN171" i="5"/>
  <c r="AO171" i="5" s="1"/>
  <c r="AN170" i="5"/>
  <c r="AO170" i="5" s="1"/>
  <c r="AN169" i="5"/>
  <c r="AO169" i="5" s="1"/>
  <c r="AN174" i="5"/>
  <c r="AJ174" i="5" s="1"/>
  <c r="T322" i="5"/>
  <c r="U321" i="5"/>
  <c r="U323" i="5" s="1"/>
  <c r="W297" i="5"/>
  <c r="W299" i="5" s="1"/>
  <c r="V298" i="5"/>
  <c r="AD202" i="5"/>
  <c r="AE201" i="5"/>
  <c r="AE203" i="5" s="1"/>
  <c r="Q369" i="5"/>
  <c r="Q371" i="5" s="1"/>
  <c r="P370" i="5"/>
  <c r="S334" i="5"/>
  <c r="T333" i="5"/>
  <c r="T335" i="5" s="1"/>
  <c r="Z261" i="5"/>
  <c r="Z263" i="5" s="1"/>
  <c r="Y262" i="5"/>
  <c r="AG177" i="5"/>
  <c r="AG179" i="5" s="1"/>
  <c r="AF178" i="5"/>
  <c r="S345" i="5"/>
  <c r="S347" i="5" s="1"/>
  <c r="R346" i="5"/>
  <c r="AB237" i="5"/>
  <c r="AB239" i="5" s="1"/>
  <c r="AA238" i="5"/>
  <c r="AP162" i="5"/>
  <c r="AM162" i="5" s="1"/>
  <c r="AP160" i="5"/>
  <c r="AJ156" i="5"/>
  <c r="AK156" i="5" s="1"/>
  <c r="AP157" i="5"/>
  <c r="AP158" i="5"/>
  <c r="AJ144" i="5"/>
  <c r="AK144" i="5" s="1"/>
  <c r="AP161" i="5"/>
  <c r="AE215" i="5" l="1"/>
  <c r="AE214" i="5"/>
  <c r="AF213" i="5"/>
  <c r="Y287" i="5"/>
  <c r="Y286" i="5"/>
  <c r="Z285" i="5"/>
  <c r="Q383" i="5"/>
  <c r="Q382" i="5"/>
  <c r="R381" i="5"/>
  <c r="Q395" i="5"/>
  <c r="R393" i="5"/>
  <c r="Q394" i="5"/>
  <c r="AF225" i="5"/>
  <c r="AE227" i="5"/>
  <c r="AE226" i="5"/>
  <c r="AM135" i="5"/>
  <c r="AM132" i="5" s="1"/>
  <c r="AZ424" i="5" s="1"/>
  <c r="AP147" i="5"/>
  <c r="AS169" i="5"/>
  <c r="U322" i="5"/>
  <c r="V321" i="5"/>
  <c r="V323" i="5" s="1"/>
  <c r="S357" i="5"/>
  <c r="S359" i="5" s="1"/>
  <c r="R358" i="5"/>
  <c r="R369" i="5"/>
  <c r="R371" i="5" s="1"/>
  <c r="Q370" i="5"/>
  <c r="AP166" i="5"/>
  <c r="AG178" i="5"/>
  <c r="AN178" i="5"/>
  <c r="AO178" i="5" s="1"/>
  <c r="AP178" i="5" s="1"/>
  <c r="AN184" i="5"/>
  <c r="AN183" i="5"/>
  <c r="AO183" i="5" s="1"/>
  <c r="AN182" i="5"/>
  <c r="AO182" i="5" s="1"/>
  <c r="AN181" i="5"/>
  <c r="AO181" i="5" s="1"/>
  <c r="AN185" i="5"/>
  <c r="AJ185" i="5" s="1"/>
  <c r="AN186" i="5"/>
  <c r="AJ186" i="5" s="1"/>
  <c r="Y274" i="5"/>
  <c r="Z273" i="5"/>
  <c r="Z275" i="5" s="1"/>
  <c r="Z262" i="5"/>
  <c r="AA261" i="5"/>
  <c r="AA263" i="5" s="1"/>
  <c r="AJ169" i="5"/>
  <c r="AK169" i="5"/>
  <c r="AB249" i="5"/>
  <c r="AB251" i="5" s="1"/>
  <c r="AA250" i="5"/>
  <c r="AE202" i="5"/>
  <c r="AF201" i="5"/>
  <c r="AF203" i="5" s="1"/>
  <c r="AC237" i="5"/>
  <c r="AC239" i="5" s="1"/>
  <c r="AB238" i="5"/>
  <c r="AK170" i="5"/>
  <c r="AJ170" i="5"/>
  <c r="U333" i="5"/>
  <c r="U335" i="5" s="1"/>
  <c r="T334" i="5"/>
  <c r="AJ171" i="5"/>
  <c r="AK171" i="5"/>
  <c r="W309" i="5"/>
  <c r="W311" i="5" s="1"/>
  <c r="V310" i="5"/>
  <c r="W298" i="5"/>
  <c r="X297" i="5"/>
  <c r="X299" i="5" s="1"/>
  <c r="S346" i="5"/>
  <c r="T345" i="5"/>
  <c r="T347" i="5" s="1"/>
  <c r="AJ172" i="5"/>
  <c r="AK172" i="5"/>
  <c r="AG189" i="5"/>
  <c r="AG191" i="5" s="1"/>
  <c r="AF190" i="5"/>
  <c r="AP174" i="5"/>
  <c r="AM174" i="5" s="1"/>
  <c r="AM158" i="5"/>
  <c r="AP170" i="5"/>
  <c r="AM157" i="5"/>
  <c r="AP169" i="5"/>
  <c r="AM161" i="5"/>
  <c r="AP173" i="5"/>
  <c r="AM160" i="5"/>
  <c r="AP172" i="5"/>
  <c r="R383" i="5" l="1"/>
  <c r="S381" i="5"/>
  <c r="R382" i="5"/>
  <c r="Z287" i="5"/>
  <c r="AA285" i="5"/>
  <c r="Z286" i="5"/>
  <c r="R395" i="5"/>
  <c r="R394" i="5"/>
  <c r="S393" i="5"/>
  <c r="AF215" i="5"/>
  <c r="AG213" i="5"/>
  <c r="AF214" i="5"/>
  <c r="AF226" i="5"/>
  <c r="AG225" i="5"/>
  <c r="AF227" i="5"/>
  <c r="AM147" i="5"/>
  <c r="AM144" i="5" s="1"/>
  <c r="AZ425" i="5" s="1"/>
  <c r="AP159" i="5"/>
  <c r="AS181" i="5"/>
  <c r="S358" i="5"/>
  <c r="T357" i="5"/>
  <c r="T359" i="5" s="1"/>
  <c r="AK182" i="5"/>
  <c r="AJ182" i="5"/>
  <c r="Y297" i="5"/>
  <c r="Y299" i="5" s="1"/>
  <c r="X298" i="5"/>
  <c r="AB261" i="5"/>
  <c r="AB263" i="5" s="1"/>
  <c r="AA262" i="5"/>
  <c r="AK183" i="5"/>
  <c r="AJ183" i="5"/>
  <c r="W321" i="5"/>
  <c r="W323" i="5" s="1"/>
  <c r="V322" i="5"/>
  <c r="AK181" i="5"/>
  <c r="AJ181" i="5"/>
  <c r="AD237" i="5"/>
  <c r="AD239" i="5" s="1"/>
  <c r="AC238" i="5"/>
  <c r="AK184" i="5"/>
  <c r="AJ184" i="5"/>
  <c r="AF202" i="5"/>
  <c r="AG201" i="5"/>
  <c r="AG203" i="5" s="1"/>
  <c r="Z274" i="5"/>
  <c r="AA273" i="5"/>
  <c r="AA275" i="5" s="1"/>
  <c r="X309" i="5"/>
  <c r="X311" i="5" s="1"/>
  <c r="W310" i="5"/>
  <c r="T346" i="5"/>
  <c r="U345" i="5"/>
  <c r="U347" i="5" s="1"/>
  <c r="AG190" i="5"/>
  <c r="AN198" i="5"/>
  <c r="AJ198" i="5" s="1"/>
  <c r="AN197" i="5"/>
  <c r="AJ197" i="5" s="1"/>
  <c r="AN196" i="5"/>
  <c r="AN190" i="5"/>
  <c r="AO190" i="5" s="1"/>
  <c r="AP190" i="5" s="1"/>
  <c r="AN193" i="5"/>
  <c r="AO193" i="5" s="1"/>
  <c r="AN194" i="5"/>
  <c r="AO194" i="5" s="1"/>
  <c r="AN195" i="5"/>
  <c r="AO195" i="5" s="1"/>
  <c r="U334" i="5"/>
  <c r="V333" i="5"/>
  <c r="V335" i="5" s="1"/>
  <c r="AJ168" i="5"/>
  <c r="AK168" i="5" s="1"/>
  <c r="AB250" i="5"/>
  <c r="AC249" i="5"/>
  <c r="AC251" i="5" s="1"/>
  <c r="S369" i="5"/>
  <c r="S371" i="5" s="1"/>
  <c r="R370" i="5"/>
  <c r="AP186" i="5"/>
  <c r="AM186" i="5" s="1"/>
  <c r="AM173" i="5"/>
  <c r="AP185" i="5"/>
  <c r="AM169" i="5"/>
  <c r="AP181" i="5"/>
  <c r="AM170" i="5"/>
  <c r="AP182" i="5"/>
  <c r="AM172" i="5"/>
  <c r="AP184" i="5"/>
  <c r="S395" i="5" l="1"/>
  <c r="S394" i="5"/>
  <c r="T393" i="5"/>
  <c r="AA287" i="5"/>
  <c r="AB285" i="5"/>
  <c r="AA286" i="5"/>
  <c r="AG226" i="5"/>
  <c r="AG227" i="5"/>
  <c r="AN226" i="5"/>
  <c r="AO226" i="5" s="1"/>
  <c r="S383" i="5"/>
  <c r="T381" i="5"/>
  <c r="S382" i="5"/>
  <c r="AG215" i="5"/>
  <c r="AG214" i="5"/>
  <c r="AM159" i="5"/>
  <c r="AM156" i="5" s="1"/>
  <c r="AZ426" i="5" s="1"/>
  <c r="AP171" i="5"/>
  <c r="AS193" i="5"/>
  <c r="AJ180" i="5"/>
  <c r="AK180" i="5" s="1"/>
  <c r="AK193" i="5"/>
  <c r="AJ193" i="5"/>
  <c r="AC250" i="5"/>
  <c r="AD249" i="5"/>
  <c r="AD251" i="5" s="1"/>
  <c r="W322" i="5"/>
  <c r="X321" i="5"/>
  <c r="X323" i="5" s="1"/>
  <c r="AG202" i="5"/>
  <c r="AN202" i="5"/>
  <c r="AO202" i="5" s="1"/>
  <c r="AP202" i="5" s="1"/>
  <c r="AN205" i="5"/>
  <c r="AO205" i="5" s="1"/>
  <c r="AN209" i="5"/>
  <c r="AJ209" i="5" s="1"/>
  <c r="AN210" i="5"/>
  <c r="AJ210" i="5" s="1"/>
  <c r="AN207" i="5"/>
  <c r="AO207" i="5" s="1"/>
  <c r="AN208" i="5"/>
  <c r="AN206" i="5"/>
  <c r="AO206" i="5" s="1"/>
  <c r="AJ196" i="5"/>
  <c r="AK196" i="5"/>
  <c r="Y309" i="5"/>
  <c r="Y311" i="5" s="1"/>
  <c r="X310" i="5"/>
  <c r="U357" i="5"/>
  <c r="U359" i="5" s="1"/>
  <c r="T358" i="5"/>
  <c r="V334" i="5"/>
  <c r="W333" i="5"/>
  <c r="W335" i="5" s="1"/>
  <c r="AP198" i="5"/>
  <c r="AM198" i="5" s="1"/>
  <c r="U346" i="5"/>
  <c r="V345" i="5"/>
  <c r="V347" i="5" s="1"/>
  <c r="S370" i="5"/>
  <c r="T369" i="5"/>
  <c r="T371" i="5" s="1"/>
  <c r="AE237" i="5"/>
  <c r="AE239" i="5" s="1"/>
  <c r="AD238" i="5"/>
  <c r="Z297" i="5"/>
  <c r="Z299" i="5" s="1"/>
  <c r="Y298" i="5"/>
  <c r="AK195" i="5"/>
  <c r="AJ195" i="5"/>
  <c r="AJ194" i="5"/>
  <c r="AK194" i="5"/>
  <c r="AA274" i="5"/>
  <c r="AB273" i="5"/>
  <c r="AB275" i="5" s="1"/>
  <c r="AB262" i="5"/>
  <c r="AC261" i="5"/>
  <c r="AC263" i="5" s="1"/>
  <c r="AM181" i="5"/>
  <c r="AP193" i="5"/>
  <c r="AM185" i="5"/>
  <c r="AP197" i="5"/>
  <c r="AM182" i="5"/>
  <c r="AP194" i="5"/>
  <c r="AM184" i="5"/>
  <c r="AP196" i="5"/>
  <c r="T383" i="5" l="1"/>
  <c r="U381" i="5"/>
  <c r="T382" i="5"/>
  <c r="AB287" i="5"/>
  <c r="AB286" i="5"/>
  <c r="AC285" i="5"/>
  <c r="T395" i="5"/>
  <c r="U393" i="5"/>
  <c r="T394" i="5"/>
  <c r="AP226" i="5"/>
  <c r="AM171" i="5"/>
  <c r="AM168" i="5" s="1"/>
  <c r="AZ427" i="5" s="1"/>
  <c r="AP183" i="5"/>
  <c r="AS205" i="5"/>
  <c r="AN219" i="5"/>
  <c r="AO219" i="5" s="1"/>
  <c r="AN214" i="5"/>
  <c r="AO214" i="5" s="1"/>
  <c r="AP214" i="5" s="1"/>
  <c r="AN217" i="5"/>
  <c r="AO217" i="5" s="1"/>
  <c r="AN218" i="5"/>
  <c r="AO218" i="5" s="1"/>
  <c r="AN221" i="5"/>
  <c r="AJ221" i="5" s="1"/>
  <c r="AN222" i="5"/>
  <c r="AJ222" i="5" s="1"/>
  <c r="AN220" i="5"/>
  <c r="U358" i="5"/>
  <c r="V357" i="5"/>
  <c r="V359" i="5" s="1"/>
  <c r="AD261" i="5"/>
  <c r="AD263" i="5" s="1"/>
  <c r="AC262" i="5"/>
  <c r="AK206" i="5"/>
  <c r="AJ206" i="5"/>
  <c r="AJ208" i="5"/>
  <c r="AK208" i="5"/>
  <c r="AD250" i="5"/>
  <c r="AE249" i="5"/>
  <c r="AE251" i="5" s="1"/>
  <c r="AK207" i="5"/>
  <c r="AJ207" i="5"/>
  <c r="AK205" i="5"/>
  <c r="AJ205" i="5"/>
  <c r="Y310" i="5"/>
  <c r="Z309" i="5"/>
  <c r="Z311" i="5" s="1"/>
  <c r="W334" i="5"/>
  <c r="X333" i="5"/>
  <c r="X335" i="5" s="1"/>
  <c r="AJ192" i="5"/>
  <c r="AK192" i="5" s="1"/>
  <c r="AP210" i="5"/>
  <c r="AM210" i="5" s="1"/>
  <c r="X322" i="5"/>
  <c r="Y321" i="5"/>
  <c r="Y323" i="5" s="1"/>
  <c r="AE238" i="5"/>
  <c r="AF237" i="5"/>
  <c r="AF239" i="5" s="1"/>
  <c r="T370" i="5"/>
  <c r="U369" i="5"/>
  <c r="U371" i="5" s="1"/>
  <c r="AC273" i="5"/>
  <c r="AC275" i="5" s="1"/>
  <c r="AB274" i="5"/>
  <c r="AA297" i="5"/>
  <c r="AA299" i="5" s="1"/>
  <c r="Z298" i="5"/>
  <c r="V346" i="5"/>
  <c r="W345" i="5"/>
  <c r="W347" i="5" s="1"/>
  <c r="AM194" i="5"/>
  <c r="AP206" i="5"/>
  <c r="AM197" i="5"/>
  <c r="AP209" i="5"/>
  <c r="AM193" i="5"/>
  <c r="AP205" i="5"/>
  <c r="AM196" i="5"/>
  <c r="AP208" i="5"/>
  <c r="U395" i="5" l="1"/>
  <c r="V393" i="5"/>
  <c r="U394" i="5"/>
  <c r="AC287" i="5"/>
  <c r="AC286" i="5"/>
  <c r="AD285" i="5"/>
  <c r="U383" i="5"/>
  <c r="V381" i="5"/>
  <c r="U382" i="5"/>
  <c r="AM183" i="5"/>
  <c r="AM180" i="5" s="1"/>
  <c r="AZ428" i="5" s="1"/>
  <c r="AP195" i="5"/>
  <c r="AS217" i="5"/>
  <c r="W346" i="5"/>
  <c r="X345" i="5"/>
  <c r="X347" i="5" s="1"/>
  <c r="AP222" i="5"/>
  <c r="AM222" i="5" s="1"/>
  <c r="AD273" i="5"/>
  <c r="AD275" i="5" s="1"/>
  <c r="AC274" i="5"/>
  <c r="U370" i="5"/>
  <c r="V369" i="5"/>
  <c r="V371" i="5" s="1"/>
  <c r="AK218" i="5"/>
  <c r="AJ218" i="5"/>
  <c r="AJ204" i="5"/>
  <c r="AK204" i="5" s="1"/>
  <c r="AJ217" i="5"/>
  <c r="AK217" i="5"/>
  <c r="Z321" i="5"/>
  <c r="Z323" i="5" s="1"/>
  <c r="Y322" i="5"/>
  <c r="AB297" i="5"/>
  <c r="AB299" i="5" s="1"/>
  <c r="AA298" i="5"/>
  <c r="AE261" i="5"/>
  <c r="AE263" i="5" s="1"/>
  <c r="AD262" i="5"/>
  <c r="AJ219" i="5"/>
  <c r="AK219" i="5"/>
  <c r="AA309" i="5"/>
  <c r="AA311" i="5" s="1"/>
  <c r="Z310" i="5"/>
  <c r="Y333" i="5"/>
  <c r="Y335" i="5" s="1"/>
  <c r="X334" i="5"/>
  <c r="AF238" i="5"/>
  <c r="AG237" i="5"/>
  <c r="AG239" i="5" s="1"/>
  <c r="AF249" i="5"/>
  <c r="AF251" i="5" s="1"/>
  <c r="AE250" i="5"/>
  <c r="W357" i="5"/>
  <c r="W359" i="5" s="1"/>
  <c r="V358" i="5"/>
  <c r="AK220" i="5"/>
  <c r="AJ220" i="5"/>
  <c r="AN234" i="5"/>
  <c r="AJ234" i="5" s="1"/>
  <c r="AN232" i="5"/>
  <c r="AN233" i="5"/>
  <c r="AJ233" i="5" s="1"/>
  <c r="AN229" i="5"/>
  <c r="AO229" i="5" s="1"/>
  <c r="AN231" i="5"/>
  <c r="AO231" i="5" s="1"/>
  <c r="AN230" i="5"/>
  <c r="AO230" i="5" s="1"/>
  <c r="AM205" i="5"/>
  <c r="AP217" i="5"/>
  <c r="AM209" i="5"/>
  <c r="AP221" i="5"/>
  <c r="AM206" i="5"/>
  <c r="AP218" i="5"/>
  <c r="AM208" i="5"/>
  <c r="AP220" i="5"/>
  <c r="V383" i="5" l="1"/>
  <c r="W381" i="5"/>
  <c r="V382" i="5"/>
  <c r="AD287" i="5"/>
  <c r="AE285" i="5"/>
  <c r="AD286" i="5"/>
  <c r="V395" i="5"/>
  <c r="W393" i="5"/>
  <c r="V394" i="5"/>
  <c r="AM195" i="5"/>
  <c r="AM192" i="5" s="1"/>
  <c r="AZ429" i="5" s="1"/>
  <c r="AP207" i="5"/>
  <c r="AS229" i="5"/>
  <c r="AJ216" i="5"/>
  <c r="AK216" i="5" s="1"/>
  <c r="AE262" i="5"/>
  <c r="AF261" i="5"/>
  <c r="AF263" i="5" s="1"/>
  <c r="AD274" i="5"/>
  <c r="AE273" i="5"/>
  <c r="AE275" i="5" s="1"/>
  <c r="AK230" i="5"/>
  <c r="AJ230" i="5"/>
  <c r="AJ231" i="5"/>
  <c r="AK231" i="5"/>
  <c r="AK229" i="5"/>
  <c r="AJ229" i="5"/>
  <c r="AJ228" i="5" s="1"/>
  <c r="AK228" i="5" s="1"/>
  <c r="Z333" i="5"/>
  <c r="Z335" i="5" s="1"/>
  <c r="Y334" i="5"/>
  <c r="AG238" i="5"/>
  <c r="AN245" i="5"/>
  <c r="AJ245" i="5" s="1"/>
  <c r="AN244" i="5"/>
  <c r="AN238" i="5"/>
  <c r="AO238" i="5" s="1"/>
  <c r="AP238" i="5" s="1"/>
  <c r="AN242" i="5"/>
  <c r="AO242" i="5" s="1"/>
  <c r="AN246" i="5"/>
  <c r="AJ246" i="5" s="1"/>
  <c r="AN241" i="5"/>
  <c r="AO241" i="5" s="1"/>
  <c r="AN243" i="5"/>
  <c r="AO243" i="5" s="1"/>
  <c r="AB298" i="5"/>
  <c r="AC297" i="5"/>
  <c r="AC299" i="5" s="1"/>
  <c r="X346" i="5"/>
  <c r="Y345" i="5"/>
  <c r="Y347" i="5" s="1"/>
  <c r="W358" i="5"/>
  <c r="X357" i="5"/>
  <c r="X359" i="5" s="1"/>
  <c r="AB309" i="5"/>
  <c r="AB311" i="5" s="1"/>
  <c r="AA310" i="5"/>
  <c r="W369" i="5"/>
  <c r="W371" i="5" s="1"/>
  <c r="V370" i="5"/>
  <c r="AJ232" i="5"/>
  <c r="AK232" i="5"/>
  <c r="AP234" i="5"/>
  <c r="AM234" i="5" s="1"/>
  <c r="AF250" i="5"/>
  <c r="AG249" i="5"/>
  <c r="AG251" i="5" s="1"/>
  <c r="AA321" i="5"/>
  <c r="AA323" i="5" s="1"/>
  <c r="Z322" i="5"/>
  <c r="AM221" i="5"/>
  <c r="AP233" i="5"/>
  <c r="AM217" i="5"/>
  <c r="AP229" i="5"/>
  <c r="AM218" i="5"/>
  <c r="AP230" i="5"/>
  <c r="AM220" i="5"/>
  <c r="AP232" i="5"/>
  <c r="W395" i="5" l="1"/>
  <c r="W394" i="5"/>
  <c r="X393" i="5"/>
  <c r="AE287" i="5"/>
  <c r="AF285" i="5"/>
  <c r="AE286" i="5"/>
  <c r="W383" i="5"/>
  <c r="X381" i="5"/>
  <c r="W382" i="5"/>
  <c r="AP219" i="5"/>
  <c r="AM207" i="5"/>
  <c r="AM204" i="5" s="1"/>
  <c r="AZ430" i="5" s="1"/>
  <c r="AS241" i="5"/>
  <c r="AP246" i="5"/>
  <c r="W370" i="5"/>
  <c r="X369" i="5"/>
  <c r="X371" i="5" s="1"/>
  <c r="AB321" i="5"/>
  <c r="AB323" i="5" s="1"/>
  <c r="AA322" i="5"/>
  <c r="AD297" i="5"/>
  <c r="AD299" i="5" s="1"/>
  <c r="AC298" i="5"/>
  <c r="AK244" i="5"/>
  <c r="AJ244" i="5"/>
  <c r="AG250" i="5"/>
  <c r="AN254" i="5"/>
  <c r="AO254" i="5" s="1"/>
  <c r="AN257" i="5"/>
  <c r="AJ257" i="5" s="1"/>
  <c r="AN250" i="5"/>
  <c r="AO250" i="5" s="1"/>
  <c r="AP250" i="5" s="1"/>
  <c r="AN256" i="5"/>
  <c r="AN253" i="5"/>
  <c r="AO253" i="5" s="1"/>
  <c r="AN258" i="5"/>
  <c r="AJ258" i="5" s="1"/>
  <c r="AN255" i="5"/>
  <c r="AO255" i="5" s="1"/>
  <c r="AA333" i="5"/>
  <c r="AA335" i="5" s="1"/>
  <c r="Z334" i="5"/>
  <c r="AJ243" i="5"/>
  <c r="AK243" i="5"/>
  <c r="AF262" i="5"/>
  <c r="AG261" i="5"/>
  <c r="AG263" i="5" s="1"/>
  <c r="AJ241" i="5"/>
  <c r="AK241" i="5"/>
  <c r="AF273" i="5"/>
  <c r="AF275" i="5" s="1"/>
  <c r="AE274" i="5"/>
  <c r="AC309" i="5"/>
  <c r="AC311" i="5" s="1"/>
  <c r="AB310" i="5"/>
  <c r="X358" i="5"/>
  <c r="Y357" i="5"/>
  <c r="Y359" i="5" s="1"/>
  <c r="Z345" i="5"/>
  <c r="Z347" i="5" s="1"/>
  <c r="Y346" i="5"/>
  <c r="AJ242" i="5"/>
  <c r="AK242" i="5"/>
  <c r="AM246" i="5"/>
  <c r="AM229" i="5"/>
  <c r="AP241" i="5"/>
  <c r="AM233" i="5"/>
  <c r="AP245" i="5"/>
  <c r="AM230" i="5"/>
  <c r="AP242" i="5"/>
  <c r="AM232" i="5"/>
  <c r="AP244" i="5"/>
  <c r="X383" i="5" l="1"/>
  <c r="Y381" i="5"/>
  <c r="X382" i="5"/>
  <c r="AF287" i="5"/>
  <c r="AF286" i="5"/>
  <c r="AG285" i="5"/>
  <c r="X395" i="5"/>
  <c r="Y393" i="5"/>
  <c r="X394" i="5"/>
  <c r="AP231" i="5"/>
  <c r="AM219" i="5"/>
  <c r="AM216" i="5" s="1"/>
  <c r="AZ431" i="5" s="1"/>
  <c r="AS253" i="5"/>
  <c r="AJ240" i="5"/>
  <c r="AK240" i="5" s="1"/>
  <c r="AB333" i="5"/>
  <c r="AB335" i="5" s="1"/>
  <c r="AA334" i="5"/>
  <c r="Y358" i="5"/>
  <c r="Z357" i="5"/>
  <c r="Z359" i="5" s="1"/>
  <c r="AD298" i="5"/>
  <c r="AE297" i="5"/>
  <c r="AE299" i="5" s="1"/>
  <c r="AK253" i="5"/>
  <c r="AJ253" i="5"/>
  <c r="AK256" i="5"/>
  <c r="AJ256" i="5"/>
  <c r="AG262" i="5"/>
  <c r="AN269" i="5"/>
  <c r="AJ269" i="5" s="1"/>
  <c r="AN268" i="5"/>
  <c r="AN265" i="5"/>
  <c r="AO265" i="5" s="1"/>
  <c r="AN267" i="5"/>
  <c r="AO267" i="5" s="1"/>
  <c r="AN262" i="5"/>
  <c r="AO262" i="5" s="1"/>
  <c r="AP262" i="5" s="1"/>
  <c r="AN266" i="5"/>
  <c r="AO266" i="5" s="1"/>
  <c r="AN270" i="5"/>
  <c r="AJ270" i="5" s="1"/>
  <c r="AC321" i="5"/>
  <c r="AC323" i="5" s="1"/>
  <c r="AB322" i="5"/>
  <c r="AK254" i="5"/>
  <c r="AJ254" i="5"/>
  <c r="AJ255" i="5"/>
  <c r="AK255" i="5"/>
  <c r="AP258" i="5"/>
  <c r="AM258" i="5" s="1"/>
  <c r="Y369" i="5"/>
  <c r="Y371" i="5" s="1"/>
  <c r="X370" i="5"/>
  <c r="AD309" i="5"/>
  <c r="AD311" i="5" s="1"/>
  <c r="AC310" i="5"/>
  <c r="AF274" i="5"/>
  <c r="AG273" i="5"/>
  <c r="AG275" i="5" s="1"/>
  <c r="AA345" i="5"/>
  <c r="AA347" i="5" s="1"/>
  <c r="Z346" i="5"/>
  <c r="AM245" i="5"/>
  <c r="AP257" i="5"/>
  <c r="AM241" i="5"/>
  <c r="AP253" i="5"/>
  <c r="AM242" i="5"/>
  <c r="AP254" i="5"/>
  <c r="AM244" i="5"/>
  <c r="AP256" i="5"/>
  <c r="AG287" i="5" l="1"/>
  <c r="AG286" i="5"/>
  <c r="Y383" i="5"/>
  <c r="Y382" i="5"/>
  <c r="Z381" i="5"/>
  <c r="Y395" i="5"/>
  <c r="Z393" i="5"/>
  <c r="Y394" i="5"/>
  <c r="AM231" i="5"/>
  <c r="AP243" i="5"/>
  <c r="AS265" i="5"/>
  <c r="AJ252" i="5"/>
  <c r="AK252" i="5" s="1"/>
  <c r="AK266" i="5"/>
  <c r="AJ266" i="5"/>
  <c r="AE298" i="5"/>
  <c r="AF297" i="5"/>
  <c r="AF299" i="5" s="1"/>
  <c r="AK267" i="5"/>
  <c r="AJ267" i="5"/>
  <c r="AK265" i="5"/>
  <c r="AJ265" i="5"/>
  <c r="Z358" i="5"/>
  <c r="AA357" i="5"/>
  <c r="AA359" i="5" s="1"/>
  <c r="AD310" i="5"/>
  <c r="AE309" i="5"/>
  <c r="AE311" i="5" s="1"/>
  <c r="AJ268" i="5"/>
  <c r="AK268" i="5"/>
  <c r="AD321" i="5"/>
  <c r="AD323" i="5" s="1"/>
  <c r="AC322" i="5"/>
  <c r="AP270" i="5"/>
  <c r="AM270" i="5" s="1"/>
  <c r="AG274" i="5"/>
  <c r="AN277" i="5"/>
  <c r="AO277" i="5" s="1"/>
  <c r="AN281" i="5"/>
  <c r="AJ281" i="5" s="1"/>
  <c r="AN278" i="5"/>
  <c r="AO278" i="5" s="1"/>
  <c r="AN279" i="5"/>
  <c r="AO279" i="5" s="1"/>
  <c r="AN280" i="5"/>
  <c r="AN282" i="5"/>
  <c r="AJ282" i="5" s="1"/>
  <c r="AN274" i="5"/>
  <c r="AO274" i="5" s="1"/>
  <c r="AP274" i="5" s="1"/>
  <c r="Z369" i="5"/>
  <c r="Z371" i="5" s="1"/>
  <c r="Y370" i="5"/>
  <c r="AB345" i="5"/>
  <c r="AB347" i="5" s="1"/>
  <c r="AA346" i="5"/>
  <c r="AC333" i="5"/>
  <c r="AC335" i="5" s="1"/>
  <c r="AB334" i="5"/>
  <c r="AM253" i="5"/>
  <c r="AP265" i="5"/>
  <c r="AM254" i="5"/>
  <c r="AP266" i="5"/>
  <c r="AM257" i="5"/>
  <c r="AP269" i="5"/>
  <c r="AM256" i="5"/>
  <c r="AP268" i="5"/>
  <c r="AM228" i="5" l="1"/>
  <c r="AZ432" i="5" s="1"/>
  <c r="Z383" i="5"/>
  <c r="AA381" i="5"/>
  <c r="Z382" i="5"/>
  <c r="Z395" i="5"/>
  <c r="Z394" i="5"/>
  <c r="AA393" i="5"/>
  <c r="AM243" i="5"/>
  <c r="AM240" i="5" s="1"/>
  <c r="AZ433" i="5" s="1"/>
  <c r="AP255" i="5"/>
  <c r="AS277" i="5"/>
  <c r="AB357" i="5"/>
  <c r="AB359" i="5" s="1"/>
  <c r="AA358" i="5"/>
  <c r="AD333" i="5"/>
  <c r="AD335" i="5" s="1"/>
  <c r="AC334" i="5"/>
  <c r="AN294" i="5"/>
  <c r="AJ294" i="5" s="1"/>
  <c r="AN292" i="5"/>
  <c r="AN289" i="5"/>
  <c r="AO289" i="5" s="1"/>
  <c r="AN290" i="5"/>
  <c r="AO290" i="5" s="1"/>
  <c r="AN293" i="5"/>
  <c r="AJ293" i="5" s="1"/>
  <c r="AN286" i="5"/>
  <c r="AO286" i="5" s="1"/>
  <c r="AP286" i="5" s="1"/>
  <c r="AN291" i="5"/>
  <c r="AO291" i="5" s="1"/>
  <c r="AJ264" i="5"/>
  <c r="AK264" i="5" s="1"/>
  <c r="AK280" i="5"/>
  <c r="AJ280" i="5"/>
  <c r="AK279" i="5"/>
  <c r="AJ279" i="5"/>
  <c r="AE321" i="5"/>
  <c r="AE323" i="5" s="1"/>
  <c r="AD322" i="5"/>
  <c r="AA369" i="5"/>
  <c r="AA371" i="5" s="1"/>
  <c r="Z370" i="5"/>
  <c r="AK278" i="5"/>
  <c r="AJ278" i="5"/>
  <c r="AF298" i="5"/>
  <c r="AG297" i="5"/>
  <c r="AG299" i="5" s="1"/>
  <c r="AC345" i="5"/>
  <c r="AC347" i="5" s="1"/>
  <c r="AB346" i="5"/>
  <c r="AE310" i="5"/>
  <c r="AF309" i="5"/>
  <c r="AF311" i="5" s="1"/>
  <c r="AK277" i="5"/>
  <c r="AJ277" i="5"/>
  <c r="AP282" i="5"/>
  <c r="AM282" i="5" s="1"/>
  <c r="AM269" i="5"/>
  <c r="AP281" i="5"/>
  <c r="AM266" i="5"/>
  <c r="AP278" i="5"/>
  <c r="AM265" i="5"/>
  <c r="AP277" i="5"/>
  <c r="AM268" i="5"/>
  <c r="AP280" i="5"/>
  <c r="AA395" i="5" l="1"/>
  <c r="AA394" i="5"/>
  <c r="AB393" i="5"/>
  <c r="AA383" i="5"/>
  <c r="AB381" i="5"/>
  <c r="AA382" i="5"/>
  <c r="AP267" i="5"/>
  <c r="AM255" i="5"/>
  <c r="AM252" i="5" s="1"/>
  <c r="AZ434" i="5" s="1"/>
  <c r="AS289" i="5"/>
  <c r="AG298" i="5"/>
  <c r="AN298" i="5"/>
  <c r="AO298" i="5" s="1"/>
  <c r="AP298" i="5" s="1"/>
  <c r="AN302" i="5"/>
  <c r="AO302" i="5" s="1"/>
  <c r="AN306" i="5"/>
  <c r="AJ306" i="5" s="1"/>
  <c r="AN304" i="5"/>
  <c r="AN301" i="5"/>
  <c r="AO301" i="5" s="1"/>
  <c r="AN303" i="5"/>
  <c r="AO303" i="5" s="1"/>
  <c r="AN305" i="5"/>
  <c r="AJ305" i="5" s="1"/>
  <c r="AD345" i="5"/>
  <c r="AD347" i="5" s="1"/>
  <c r="AC346" i="5"/>
  <c r="AD334" i="5"/>
  <c r="AE333" i="5"/>
  <c r="AE335" i="5" s="1"/>
  <c r="AK291" i="5"/>
  <c r="AJ291" i="5"/>
  <c r="AE322" i="5"/>
  <c r="AF321" i="5"/>
  <c r="AF323" i="5" s="1"/>
  <c r="AJ276" i="5"/>
  <c r="AK276" i="5" s="1"/>
  <c r="AB358" i="5"/>
  <c r="AC357" i="5"/>
  <c r="AC359" i="5" s="1"/>
  <c r="AG309" i="5"/>
  <c r="AG311" i="5" s="1"/>
  <c r="AF310" i="5"/>
  <c r="AJ290" i="5"/>
  <c r="AK290" i="5"/>
  <c r="AB369" i="5"/>
  <c r="AB371" i="5" s="1"/>
  <c r="AA370" i="5"/>
  <c r="AK289" i="5"/>
  <c r="AJ289" i="5"/>
  <c r="AP294" i="5"/>
  <c r="AK292" i="5"/>
  <c r="AJ292" i="5"/>
  <c r="AM294" i="5"/>
  <c r="AM277" i="5"/>
  <c r="AP289" i="5"/>
  <c r="AM281" i="5"/>
  <c r="AP293" i="5"/>
  <c r="AM278" i="5"/>
  <c r="AP290" i="5"/>
  <c r="AM280" i="5"/>
  <c r="AP292" i="5"/>
  <c r="AB383" i="5" l="1"/>
  <c r="AB382" i="5"/>
  <c r="AC381" i="5"/>
  <c r="AB395" i="5"/>
  <c r="AC393" i="5"/>
  <c r="AB394" i="5"/>
  <c r="AM267" i="5"/>
  <c r="AM264" i="5" s="1"/>
  <c r="AZ435" i="5" s="1"/>
  <c r="AP279" i="5"/>
  <c r="AS301" i="5"/>
  <c r="AP306" i="5"/>
  <c r="AM306" i="5" s="1"/>
  <c r="AK301" i="5"/>
  <c r="AJ301" i="5"/>
  <c r="AK302" i="5"/>
  <c r="AJ302" i="5"/>
  <c r="AB370" i="5"/>
  <c r="AC369" i="5"/>
  <c r="AC371" i="5" s="1"/>
  <c r="AE334" i="5"/>
  <c r="AF333" i="5"/>
  <c r="AF335" i="5" s="1"/>
  <c r="AJ303" i="5"/>
  <c r="AK303" i="5"/>
  <c r="AG310" i="5"/>
  <c r="AN314" i="5"/>
  <c r="AO314" i="5" s="1"/>
  <c r="AN313" i="5"/>
  <c r="AO313" i="5" s="1"/>
  <c r="AN317" i="5"/>
  <c r="AJ317" i="5" s="1"/>
  <c r="AN315" i="5"/>
  <c r="AO315" i="5" s="1"/>
  <c r="AN316" i="5"/>
  <c r="AN310" i="5"/>
  <c r="AO310" i="5" s="1"/>
  <c r="AP310" i="5" s="1"/>
  <c r="AN318" i="5"/>
  <c r="AJ318" i="5" s="1"/>
  <c r="AK304" i="5"/>
  <c r="AJ304" i="5"/>
  <c r="AJ288" i="5"/>
  <c r="AK288" i="5" s="1"/>
  <c r="AG321" i="5"/>
  <c r="AG323" i="5" s="1"/>
  <c r="AF322" i="5"/>
  <c r="AC358" i="5"/>
  <c r="AD357" i="5"/>
  <c r="AD359" i="5" s="1"/>
  <c r="AE345" i="5"/>
  <c r="AE347" i="5" s="1"/>
  <c r="AD346" i="5"/>
  <c r="AM290" i="5"/>
  <c r="AP302" i="5"/>
  <c r="AM293" i="5"/>
  <c r="AP305" i="5"/>
  <c r="AM289" i="5"/>
  <c r="AP301" i="5"/>
  <c r="AM292" i="5"/>
  <c r="AP304" i="5"/>
  <c r="AC395" i="5" l="1"/>
  <c r="AD393" i="5"/>
  <c r="AC394" i="5"/>
  <c r="AC383" i="5"/>
  <c r="AC382" i="5"/>
  <c r="AD381" i="5"/>
  <c r="AM279" i="5"/>
  <c r="AM276" i="5" s="1"/>
  <c r="AZ436" i="5" s="1"/>
  <c r="AP291" i="5"/>
  <c r="AS313" i="5"/>
  <c r="AJ316" i="5"/>
  <c r="AK316" i="5"/>
  <c r="AK315" i="5"/>
  <c r="AJ315" i="5"/>
  <c r="AD369" i="5"/>
  <c r="AD371" i="5" s="1"/>
  <c r="AC370" i="5"/>
  <c r="AJ313" i="5"/>
  <c r="AK313" i="5"/>
  <c r="AJ314" i="5"/>
  <c r="AK314" i="5"/>
  <c r="AG322" i="5"/>
  <c r="AN325" i="5"/>
  <c r="AO325" i="5" s="1"/>
  <c r="AN327" i="5"/>
  <c r="AO327" i="5" s="1"/>
  <c r="AN328" i="5"/>
  <c r="AN322" i="5"/>
  <c r="AO322" i="5" s="1"/>
  <c r="AP322" i="5" s="1"/>
  <c r="AN326" i="5"/>
  <c r="AO326" i="5" s="1"/>
  <c r="AN329" i="5"/>
  <c r="AJ329" i="5" s="1"/>
  <c r="AN330" i="5"/>
  <c r="AJ330" i="5" s="1"/>
  <c r="AJ300" i="5"/>
  <c r="AK300" i="5" s="1"/>
  <c r="AE346" i="5"/>
  <c r="AF345" i="5"/>
  <c r="AF347" i="5" s="1"/>
  <c r="AP318" i="5"/>
  <c r="AM318" i="5" s="1"/>
  <c r="AE357" i="5"/>
  <c r="AE359" i="5" s="1"/>
  <c r="AD358" i="5"/>
  <c r="AF334" i="5"/>
  <c r="AG333" i="5"/>
  <c r="AG335" i="5" s="1"/>
  <c r="AM301" i="5"/>
  <c r="AP313" i="5"/>
  <c r="AM305" i="5"/>
  <c r="AP317" i="5"/>
  <c r="AM302" i="5"/>
  <c r="AP314" i="5"/>
  <c r="AM304" i="5"/>
  <c r="AP316" i="5"/>
  <c r="AD383" i="5" l="1"/>
  <c r="AE381" i="5"/>
  <c r="AD382" i="5"/>
  <c r="AD395" i="5"/>
  <c r="AD394" i="5"/>
  <c r="AE393" i="5"/>
  <c r="AM291" i="5"/>
  <c r="AM288" i="5" s="1"/>
  <c r="AZ437" i="5" s="1"/>
  <c r="AP303" i="5"/>
  <c r="AS325" i="5"/>
  <c r="AG334" i="5"/>
  <c r="AN341" i="5"/>
  <c r="AJ341" i="5" s="1"/>
  <c r="AN334" i="5"/>
  <c r="AO334" i="5" s="1"/>
  <c r="AP334" i="5" s="1"/>
  <c r="AN340" i="5"/>
  <c r="AN339" i="5"/>
  <c r="AO339" i="5" s="1"/>
  <c r="AN337" i="5"/>
  <c r="AO337" i="5" s="1"/>
  <c r="AN342" i="5"/>
  <c r="AJ342" i="5" s="1"/>
  <c r="AN338" i="5"/>
  <c r="AO338" i="5" s="1"/>
  <c r="AJ312" i="5"/>
  <c r="AK312" i="5" s="1"/>
  <c r="AF346" i="5"/>
  <c r="AG345" i="5"/>
  <c r="AG347" i="5" s="1"/>
  <c r="AD370" i="5"/>
  <c r="AE369" i="5"/>
  <c r="AE371" i="5" s="1"/>
  <c r="AJ328" i="5"/>
  <c r="AK328" i="5"/>
  <c r="AJ327" i="5"/>
  <c r="AK327" i="5"/>
  <c r="AE358" i="5"/>
  <c r="AF357" i="5"/>
  <c r="AF359" i="5" s="1"/>
  <c r="AK326" i="5"/>
  <c r="AJ326" i="5"/>
  <c r="AP330" i="5"/>
  <c r="AM330" i="5" s="1"/>
  <c r="AK325" i="5"/>
  <c r="AJ325" i="5"/>
  <c r="AM317" i="5"/>
  <c r="AP329" i="5"/>
  <c r="AM314" i="5"/>
  <c r="AP326" i="5"/>
  <c r="AM313" i="5"/>
  <c r="AP325" i="5"/>
  <c r="AM316" i="5"/>
  <c r="AP328" i="5"/>
  <c r="AE395" i="5" l="1"/>
  <c r="AE394" i="5"/>
  <c r="AF393" i="5"/>
  <c r="AE383" i="5"/>
  <c r="AF381" i="5"/>
  <c r="AE382" i="5"/>
  <c r="AM303" i="5"/>
  <c r="AM300" i="5" s="1"/>
  <c r="AZ438" i="5" s="1"/>
  <c r="AP315" i="5"/>
  <c r="AS337" i="5"/>
  <c r="AJ324" i="5"/>
  <c r="AK324" i="5" s="1"/>
  <c r="AK338" i="5"/>
  <c r="AJ338" i="5"/>
  <c r="AJ337" i="5"/>
  <c r="AK337" i="5"/>
  <c r="AK339" i="5"/>
  <c r="AJ339" i="5"/>
  <c r="AJ340" i="5"/>
  <c r="AK340" i="5"/>
  <c r="AP342" i="5"/>
  <c r="AM342" i="5" s="1"/>
  <c r="AF358" i="5"/>
  <c r="AG357" i="5"/>
  <c r="AG359" i="5" s="1"/>
  <c r="AF369" i="5"/>
  <c r="AF371" i="5" s="1"/>
  <c r="AE370" i="5"/>
  <c r="AG346" i="5"/>
  <c r="AN350" i="5"/>
  <c r="AO350" i="5" s="1"/>
  <c r="AN354" i="5"/>
  <c r="AJ354" i="5" s="1"/>
  <c r="AN351" i="5"/>
  <c r="AO351" i="5" s="1"/>
  <c r="AN353" i="5"/>
  <c r="AJ353" i="5" s="1"/>
  <c r="AN352" i="5"/>
  <c r="AN346" i="5"/>
  <c r="AO346" i="5" s="1"/>
  <c r="AP346" i="5" s="1"/>
  <c r="AN349" i="5"/>
  <c r="AM328" i="5"/>
  <c r="AP340" i="5"/>
  <c r="AM325" i="5"/>
  <c r="AP337" i="5"/>
  <c r="AM329" i="5"/>
  <c r="AP341" i="5"/>
  <c r="AM326" i="5"/>
  <c r="AP338" i="5"/>
  <c r="AF383" i="5" l="1"/>
  <c r="AF382" i="5"/>
  <c r="AG381" i="5"/>
  <c r="AF395" i="5"/>
  <c r="AG393" i="5"/>
  <c r="AF394" i="5"/>
  <c r="AP327" i="5"/>
  <c r="AM315" i="5"/>
  <c r="AM312" i="5" s="1"/>
  <c r="AZ439" i="5" s="1"/>
  <c r="AS349" i="5"/>
  <c r="AO349" i="5"/>
  <c r="AK349" i="5" s="1"/>
  <c r="AK350" i="5"/>
  <c r="AJ350" i="5"/>
  <c r="AG358" i="5"/>
  <c r="AN363" i="5"/>
  <c r="AO363" i="5" s="1"/>
  <c r="AN365" i="5"/>
  <c r="AJ365" i="5" s="1"/>
  <c r="AN358" i="5"/>
  <c r="AO358" i="5" s="1"/>
  <c r="AN364" i="5"/>
  <c r="AN366" i="5"/>
  <c r="AJ366" i="5" s="1"/>
  <c r="AN361" i="5"/>
  <c r="AO361" i="5" s="1"/>
  <c r="AN362" i="5"/>
  <c r="AO362" i="5" s="1"/>
  <c r="AP354" i="5"/>
  <c r="AM354" i="5" s="1"/>
  <c r="AJ352" i="5"/>
  <c r="AK352" i="5"/>
  <c r="AJ336" i="5"/>
  <c r="AK336" i="5" s="1"/>
  <c r="AK351" i="5"/>
  <c r="AJ351" i="5"/>
  <c r="AG369" i="5"/>
  <c r="AG371" i="5" s="1"/>
  <c r="AF370" i="5"/>
  <c r="AM337" i="5"/>
  <c r="AM340" i="5"/>
  <c r="AP352" i="5"/>
  <c r="AM341" i="5"/>
  <c r="AP353" i="5"/>
  <c r="AM338" i="5"/>
  <c r="AP350" i="5"/>
  <c r="AG395" i="5" l="1"/>
  <c r="AG394" i="5"/>
  <c r="AG383" i="5"/>
  <c r="AG382" i="5"/>
  <c r="AP349" i="5"/>
  <c r="AP358" i="5"/>
  <c r="AM327" i="5"/>
  <c r="AM324" i="5" s="1"/>
  <c r="AZ440" i="5" s="1"/>
  <c r="AP339" i="5"/>
  <c r="AJ349" i="5"/>
  <c r="AJ348" i="5" s="1"/>
  <c r="AK348" i="5" s="1"/>
  <c r="AS361" i="5"/>
  <c r="AK363" i="5"/>
  <c r="AJ363" i="5"/>
  <c r="AK361" i="5"/>
  <c r="AJ361" i="5"/>
  <c r="AP366" i="5"/>
  <c r="AM366" i="5" s="1"/>
  <c r="AG370" i="5"/>
  <c r="AN375" i="5"/>
  <c r="AO375" i="5" s="1"/>
  <c r="AN374" i="5"/>
  <c r="AO374" i="5" s="1"/>
  <c r="AN376" i="5"/>
  <c r="AN377" i="5"/>
  <c r="AJ377" i="5" s="1"/>
  <c r="AN378" i="5"/>
  <c r="AJ378" i="5" s="1"/>
  <c r="AN370" i="5"/>
  <c r="AO370" i="5" s="1"/>
  <c r="AP370" i="5" s="1"/>
  <c r="AN373" i="5"/>
  <c r="AO373" i="5" s="1"/>
  <c r="AJ373" i="5" s="1"/>
  <c r="AJ364" i="5"/>
  <c r="AK364" i="5"/>
  <c r="AK362" i="5"/>
  <c r="AJ362" i="5"/>
  <c r="AM353" i="5"/>
  <c r="AP365" i="5"/>
  <c r="AM349" i="5"/>
  <c r="AP361" i="5"/>
  <c r="AM352" i="5"/>
  <c r="AP364" i="5"/>
  <c r="AM350" i="5"/>
  <c r="AP362" i="5"/>
  <c r="AP351" i="5" l="1"/>
  <c r="AM339" i="5"/>
  <c r="AM336" i="5" s="1"/>
  <c r="AZ441" i="5" s="1"/>
  <c r="AS373" i="5"/>
  <c r="AN388" i="5"/>
  <c r="AN389" i="5"/>
  <c r="AN387" i="5"/>
  <c r="AO387" i="5" s="1"/>
  <c r="AN390" i="5"/>
  <c r="AN386" i="5"/>
  <c r="AO386" i="5" s="1"/>
  <c r="AN382" i="5"/>
  <c r="AO382" i="5" s="1"/>
  <c r="AP382" i="5" s="1"/>
  <c r="AN385" i="5"/>
  <c r="AO385" i="5" s="1"/>
  <c r="AK373" i="5"/>
  <c r="AN400" i="5"/>
  <c r="AN401" i="5"/>
  <c r="AN397" i="5"/>
  <c r="AO397" i="5" s="1"/>
  <c r="AN394" i="5"/>
  <c r="AO394" i="5" s="1"/>
  <c r="AN398" i="5"/>
  <c r="AO398" i="5" s="1"/>
  <c r="AN399" i="5"/>
  <c r="AO399" i="5" s="1"/>
  <c r="AN402" i="5"/>
  <c r="AK374" i="5"/>
  <c r="AJ374" i="5"/>
  <c r="AJ360" i="5"/>
  <c r="AK360" i="5" s="1"/>
  <c r="AP378" i="5"/>
  <c r="AM378" i="5" s="1"/>
  <c r="AJ376" i="5"/>
  <c r="AK376" i="5"/>
  <c r="AK375" i="5"/>
  <c r="AJ375" i="5"/>
  <c r="AM364" i="5"/>
  <c r="AP376" i="5"/>
  <c r="AM361" i="5"/>
  <c r="AP373" i="5"/>
  <c r="AM365" i="5"/>
  <c r="AP377" i="5"/>
  <c r="AM377" i="5" s="1"/>
  <c r="AM362" i="5"/>
  <c r="AP374" i="5"/>
  <c r="AP363" i="5" l="1"/>
  <c r="AM351" i="5"/>
  <c r="AM348" i="5" s="1"/>
  <c r="AZ442" i="5" s="1"/>
  <c r="AS397" i="5"/>
  <c r="AS385" i="5"/>
  <c r="AU407" i="5" s="1"/>
  <c r="AD409" i="5" s="1"/>
  <c r="AJ372" i="5"/>
  <c r="AK372" i="5" s="1"/>
  <c r="AJ385" i="5"/>
  <c r="AK385" i="5"/>
  <c r="AJ402" i="5"/>
  <c r="AK386" i="5"/>
  <c r="AJ386" i="5"/>
  <c r="AJ399" i="5"/>
  <c r="AK399" i="5"/>
  <c r="AP390" i="5"/>
  <c r="AM390" i="5" s="1"/>
  <c r="AJ390" i="5"/>
  <c r="AK387" i="5"/>
  <c r="AJ387" i="5"/>
  <c r="AJ398" i="5"/>
  <c r="AK398" i="5"/>
  <c r="AP394" i="5"/>
  <c r="AP389" i="5"/>
  <c r="AM389" i="5" s="1"/>
  <c r="AJ389" i="5"/>
  <c r="AK397" i="5"/>
  <c r="AJ397" i="5"/>
  <c r="AJ388" i="5"/>
  <c r="AK388" i="5"/>
  <c r="AJ401" i="5"/>
  <c r="AJ400" i="5"/>
  <c r="AK400" i="5"/>
  <c r="AM376" i="5"/>
  <c r="AP388" i="5"/>
  <c r="AM374" i="5"/>
  <c r="AP386" i="5"/>
  <c r="AM373" i="5"/>
  <c r="AP385" i="5"/>
  <c r="AP375" i="5" l="1"/>
  <c r="AM363" i="5"/>
  <c r="AM360" i="5" s="1"/>
  <c r="AZ443" i="5" s="1"/>
  <c r="AP401" i="5"/>
  <c r="AM401" i="5" s="1"/>
  <c r="AJ396" i="5"/>
  <c r="AK396" i="5" s="1"/>
  <c r="AP402" i="5"/>
  <c r="AM402" i="5" s="1"/>
  <c r="AJ384" i="5"/>
  <c r="AK384" i="5" s="1"/>
  <c r="AM388" i="5"/>
  <c r="AP400" i="5"/>
  <c r="AM400" i="5" s="1"/>
  <c r="AM386" i="5"/>
  <c r="AP398" i="5"/>
  <c r="AM398" i="5" s="1"/>
  <c r="AM385" i="5"/>
  <c r="AP397" i="5"/>
  <c r="AM397" i="5" s="1"/>
  <c r="AM375" i="5" l="1"/>
  <c r="AM372" i="5" s="1"/>
  <c r="AZ444" i="5" s="1"/>
  <c r="AP387" i="5"/>
  <c r="AM387" i="5" l="1"/>
  <c r="AM384" i="5" s="1"/>
  <c r="AZ445" i="5" s="1"/>
  <c r="AP399" i="5"/>
  <c r="AM399" i="5" s="1"/>
  <c r="AM396" i="5" s="1"/>
  <c r="AZ446" i="5" s="1"/>
</calcChain>
</file>

<file path=xl/sharedStrings.xml><?xml version="1.0" encoding="utf-8"?>
<sst xmlns="http://schemas.openxmlformats.org/spreadsheetml/2006/main" count="1799" uniqueCount="93">
  <si>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</si>
  <si>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</si>
  <si>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</si>
  <si>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</si>
  <si>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</si>
  <si>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</si>
  <si>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</si>
  <si>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</si>
  <si>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</si>
  <si>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</si>
  <si>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</si>
  <si>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</si>
  <si>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</si>
  <si>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</si>
  <si>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</si>
  <si>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</si>
  <si>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</si>
  <si>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</si>
  <si>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</si>
  <si>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</si>
  <si>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</si>
  <si>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</si>
  <si>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</si>
  <si>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</si>
  <si>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</si>
  <si>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</si>
  <si>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</si>
  <si>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</si>
  <si>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</si>
  <si>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</si>
  <si>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</si>
  <si>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</si>
  <si>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</si>
  <si>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</si>
  <si>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</si>
  <si>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</si>
  <si>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</si>
  <si>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</si>
  <si>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</si>
  <si>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</si>
  <si>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</si>
  <si>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</si>
  <si>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</si>
  <si>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</si>
  <si>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</si>
  <si>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</si>
  <si>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</si>
  <si>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</si>
  <si>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</si>
  <si>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</si>
  <si>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</si>
  <si>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</si>
  <si>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</si>
  <si>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</si>
  <si>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</si>
  <si>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</si>
  <si>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</si>
  <si>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</si>
  <si>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実績休日数</t>
    <phoneticPr fontId="1"/>
  </si>
  <si>
    <t>累計実績休日数</t>
  </si>
  <si>
    <t>累計対象日数</t>
    <rPh sb="0" eb="6">
      <t>ルイケイタイショウニッスウ</t>
    </rPh>
    <phoneticPr fontId="1"/>
  </si>
  <si>
    <t>従事者一覧</t>
    <rPh sb="0" eb="3">
      <t>ジュウジシャ</t>
    </rPh>
    <rPh sb="3" eb="5">
      <t>イチラン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</si>
  <si>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</si>
  <si>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</si>
  <si>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</si>
  <si>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従事者④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</si>
  <si>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</si>
  <si>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従事者⑥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</si>
  <si>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</si>
  <si>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月の日数</t>
  </si>
  <si>
    <t>対象日数</t>
  </si>
  <si>
    <t>累計対象日数</t>
  </si>
  <si>
    <t>実績休日数</t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</si>
  <si>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</si>
  <si>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</si>
  <si>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</si>
  <si>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松江　氏</t>
    <rPh sb="0" eb="2">
      <t>マツエ</t>
    </rPh>
    <rPh sb="3" eb="4">
      <t>ウジ</t>
    </rPh>
    <phoneticPr fontId="1"/>
  </si>
  <si>
    <t>月</t>
    <phoneticPr fontId="1"/>
  </si>
  <si>
    <t>日</t>
    <phoneticPr fontId="1"/>
  </si>
  <si>
    <t>振替休日</t>
    <phoneticPr fontId="1"/>
  </si>
  <si>
    <t>水</t>
    <phoneticPr fontId="1"/>
  </si>
  <si>
    <t>秋分の日</t>
    <phoneticPr fontId="1"/>
  </si>
  <si>
    <t>木</t>
    <phoneticPr fontId="1"/>
  </si>
  <si>
    <t>火</t>
    <phoneticPr fontId="1"/>
  </si>
  <si>
    <t>土</t>
    <phoneticPr fontId="1"/>
  </si>
  <si>
    <t>日</t>
    <rPh sb="0" eb="1">
      <t>ヒ</t>
    </rPh>
    <phoneticPr fontId="1"/>
  </si>
  <si>
    <t>火</t>
    <rPh sb="0" eb="1">
      <t>ヒ</t>
    </rPh>
    <phoneticPr fontId="1"/>
  </si>
  <si>
    <t>大田　氏</t>
    <rPh sb="0" eb="2">
      <t>オオダ</t>
    </rPh>
    <rPh sb="3" eb="4">
      <t>ウジ</t>
    </rPh>
    <phoneticPr fontId="1"/>
  </si>
  <si>
    <t>浜田　氏</t>
    <rPh sb="0" eb="2">
      <t>ハマダ</t>
    </rPh>
    <rPh sb="3" eb="4">
      <t>ウジ</t>
    </rPh>
    <phoneticPr fontId="1"/>
  </si>
  <si>
    <t>○</t>
  </si>
  <si>
    <t>通期：達成</t>
    <rPh sb="0" eb="2">
      <t>ツウキ</t>
    </rPh>
    <rPh sb="3" eb="5">
      <t>タッセイ</t>
    </rPh>
    <phoneticPr fontId="1"/>
  </si>
  <si>
    <t>月単位：達成</t>
    <rPh sb="0" eb="3">
      <t>ツキタンイ</t>
    </rPh>
    <rPh sb="4" eb="6">
      <t>タッセイ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</si>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</sst>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0" xfId="0" quotePrefix="1" applyFont="1" applyFill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Alignment="1">
      <alignment vertical="top"/>
    </xf>
    <xf numFmtId="0" fontId="5" fillId="0" borderId="4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vertical="center" shrinkToFit="1"/>
    </xf>
    <xf numFmtId="0" fontId="3" fillId="4" borderId="36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vertical="center" shrinkToFit="1"/>
    </xf>
    <xf numFmtId="0" fontId="3" fillId="4" borderId="15" xfId="0" applyFont="1" applyFill="1" applyBorder="1" applyAlignment="1">
      <alignment horizontal="center" vertical="center"/>
    </xf>
    <xf numFmtId="176" fontId="3" fillId="4" borderId="24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3" fillId="4" borderId="29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/>
    </xf>
    <xf numFmtId="0" fontId="13" fillId="0" borderId="24" xfId="0" applyFont="1" applyFill="1" applyBorder="1" applyAlignment="1">
      <alignment horizontal="center" vertical="center" textRotation="255" wrapText="1"/>
    </xf>
    <xf numFmtId="0" fontId="13" fillId="0" borderId="24" xfId="0" applyFont="1" applyFill="1" applyBorder="1" applyAlignment="1">
      <alignment horizontal="center" vertical="center" textRotation="255"/>
    </xf>
    <xf numFmtId="0" fontId="13" fillId="3" borderId="24" xfId="0" applyFont="1" applyFill="1" applyBorder="1" applyAlignment="1">
      <alignment horizontal="center" vertical="center" textRotation="255"/>
    </xf>
    <xf numFmtId="0" fontId="13" fillId="3" borderId="25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center"/>
    </xf>
    <xf numFmtId="180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textRotation="255"/>
    </xf>
    <xf numFmtId="0" fontId="14" fillId="3" borderId="4" xfId="0" applyFont="1" applyFill="1" applyBorder="1" applyAlignment="1">
      <alignment horizontal="center" vertical="center" textRotation="255"/>
    </xf>
    <xf numFmtId="0" fontId="14" fillId="3" borderId="1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26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horizontal="center" vertical="center" textRotation="255" shrinkToFit="1"/>
    </xf>
    <xf numFmtId="0" fontId="0" fillId="0" borderId="3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24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textRotation="255" shrinkToFi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textRotation="255"/>
    </xf>
    <xf numFmtId="0" fontId="3" fillId="4" borderId="3" xfId="0" applyFont="1" applyFill="1" applyBorder="1" applyAlignment="1">
      <alignment horizontal="center" vertical="center" textRotation="255"/>
    </xf>
    <xf numFmtId="0" fontId="9" fillId="3" borderId="5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textRotation="255" shrinkToFit="1"/>
    </xf>
    <xf numFmtId="0" fontId="5" fillId="0" borderId="39" xfId="0" applyFont="1" applyFill="1" applyBorder="1" applyAlignment="1">
      <alignment horizontal="center" vertical="center" textRotation="255" shrinkToFit="1"/>
    </xf>
    <xf numFmtId="0" fontId="5" fillId="0" borderId="31" xfId="0" applyFont="1" applyFill="1" applyBorder="1" applyAlignment="1">
      <alignment horizontal="center" vertical="center" textRotation="255" shrinkToFit="1"/>
    </xf>
    <xf numFmtId="0" fontId="5" fillId="0" borderId="43" xfId="0" applyFont="1" applyFill="1" applyBorder="1" applyAlignment="1">
      <alignment horizontal="center" vertical="center" textRotation="255" shrinkToFit="1"/>
    </xf>
    <xf numFmtId="0" fontId="0" fillId="0" borderId="2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6" fillId="0" borderId="26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210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410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3896140" y="318571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35</xdr:col>
      <xdr:colOff>30512</xdr:colOff>
      <xdr:row>3</xdr:row>
      <xdr:rowOff>145062</xdr:rowOff>
    </xdr:from>
    <xdr:ext cx="1327335" cy="525785"/>
    <xdr:sp macro="" textlink="">
      <xdr:nvSpPr>
        <xdr:cNvPr id="3" name="正方形/長方形 2"/>
        <xdr:cNvSpPr/>
      </xdr:nvSpPr>
      <xdr:spPr>
        <a:xfrm>
          <a:off x="10057162" y="7737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410</xdr:row>
      <xdr:rowOff>152400</xdr:rowOff>
    </xdr:from>
    <xdr:to>
      <xdr:col>26</xdr:col>
      <xdr:colOff>97734</xdr:colOff>
      <xdr:row>412</xdr:row>
      <xdr:rowOff>95250</xdr:rowOff>
    </xdr:to>
    <xdr:sp macro="" textlink="">
      <xdr:nvSpPr>
        <xdr:cNvPr id="4" name="正方形/長方形 3"/>
        <xdr:cNvSpPr/>
      </xdr:nvSpPr>
      <xdr:spPr>
        <a:xfrm>
          <a:off x="6679509" y="3187700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410</xdr:row>
      <xdr:rowOff>142875</xdr:rowOff>
    </xdr:from>
    <xdr:to>
      <xdr:col>19</xdr:col>
      <xdr:colOff>282826</xdr:colOff>
      <xdr:row>412</xdr:row>
      <xdr:rowOff>95250</xdr:rowOff>
    </xdr:to>
    <xdr:sp macro="" textlink="">
      <xdr:nvSpPr>
        <xdr:cNvPr id="5" name="正方形/長方形 4"/>
        <xdr:cNvSpPr/>
      </xdr:nvSpPr>
      <xdr:spPr>
        <a:xfrm>
          <a:off x="4835776" y="3186747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152398</xdr:colOff>
      <xdr:row>414</xdr:row>
      <xdr:rowOff>73025</xdr:rowOff>
    </xdr:from>
    <xdr:to>
      <xdr:col>42</xdr:col>
      <xdr:colOff>387586</xdr:colOff>
      <xdr:row>421</xdr:row>
      <xdr:rowOff>81643</xdr:rowOff>
    </xdr:to>
    <xdr:sp macro="" textlink="">
      <xdr:nvSpPr>
        <xdr:cNvPr id="6" name="正方形/長方形 5"/>
        <xdr:cNvSpPr/>
      </xdr:nvSpPr>
      <xdr:spPr>
        <a:xfrm>
          <a:off x="8792934" y="32335561"/>
          <a:ext cx="6195116" cy="124686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311</xdr:row>
      <xdr:rowOff>19050</xdr:rowOff>
    </xdr:from>
    <xdr:to>
      <xdr:col>32</xdr:col>
      <xdr:colOff>245969</xdr:colOff>
      <xdr:row>311</xdr:row>
      <xdr:rowOff>304800</xdr:rowOff>
    </xdr:to>
    <xdr:sp macro="" textlink="">
      <xdr:nvSpPr>
        <xdr:cNvPr id="7" name="正方形/長方形 6"/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8" name="テキスト ボックス 7"/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106</xdr:row>
      <xdr:rowOff>12007</xdr:rowOff>
    </xdr:from>
    <xdr:ext cx="484748" cy="686493"/>
    <xdr:sp macro="" textlink="">
      <xdr:nvSpPr>
        <xdr:cNvPr id="9" name="テキスト ボックス 8"/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410</xdr:row>
      <xdr:rowOff>152400</xdr:rowOff>
    </xdr:from>
    <xdr:to>
      <xdr:col>23</xdr:col>
      <xdr:colOff>54226</xdr:colOff>
      <xdr:row>412</xdr:row>
      <xdr:rowOff>104775</xdr:rowOff>
    </xdr:to>
    <xdr:sp macro="" textlink="">
      <xdr:nvSpPr>
        <xdr:cNvPr id="10" name="正方形/長方形 9"/>
        <xdr:cNvSpPr/>
      </xdr:nvSpPr>
      <xdr:spPr>
        <a:xfrm>
          <a:off x="5778751" y="3187700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97517</xdr:colOff>
      <xdr:row>414</xdr:row>
      <xdr:rowOff>66221</xdr:rowOff>
    </xdr:from>
    <xdr:to>
      <xdr:col>27</xdr:col>
      <xdr:colOff>29028</xdr:colOff>
      <xdr:row>422</xdr:row>
      <xdr:rowOff>85271</xdr:rowOff>
    </xdr:to>
    <xdr:sp macro="" textlink="">
      <xdr:nvSpPr>
        <xdr:cNvPr id="11" name="正方形/長方形 10"/>
        <xdr:cNvSpPr/>
      </xdr:nvSpPr>
      <xdr:spPr>
        <a:xfrm>
          <a:off x="600981" y="32328757"/>
          <a:ext cx="7755618" cy="14341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131536</xdr:colOff>
      <xdr:row>411</xdr:row>
      <xdr:rowOff>98879</xdr:rowOff>
    </xdr:from>
    <xdr:to>
      <xdr:col>8</xdr:col>
      <xdr:colOff>137886</xdr:colOff>
      <xdr:row>412</xdr:row>
      <xdr:rowOff>168729</xdr:rowOff>
    </xdr:to>
    <xdr:sp macro="" textlink="">
      <xdr:nvSpPr>
        <xdr:cNvPr id="12" name="正方形/長方形 11"/>
        <xdr:cNvSpPr/>
      </xdr:nvSpPr>
      <xdr:spPr>
        <a:xfrm>
          <a:off x="1573893" y="31830736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29937</xdr:colOff>
      <xdr:row>411</xdr:row>
      <xdr:rowOff>113393</xdr:rowOff>
    </xdr:from>
    <xdr:to>
      <xdr:col>13</xdr:col>
      <xdr:colOff>36288</xdr:colOff>
      <xdr:row>412</xdr:row>
      <xdr:rowOff>146050</xdr:rowOff>
    </xdr:to>
    <xdr:sp macro="" textlink="">
      <xdr:nvSpPr>
        <xdr:cNvPr id="13" name="正方形/長方形 12"/>
        <xdr:cNvSpPr/>
      </xdr:nvSpPr>
      <xdr:spPr>
        <a:xfrm>
          <a:off x="3037116" y="31845250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14" name="角丸四角形吹き出し 13"/>
        <xdr:cNvSpPr/>
      </xdr:nvSpPr>
      <xdr:spPr>
        <a:xfrm>
          <a:off x="7410450" y="495300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323</xdr:row>
      <xdr:rowOff>19050</xdr:rowOff>
    </xdr:from>
    <xdr:to>
      <xdr:col>32</xdr:col>
      <xdr:colOff>245969</xdr:colOff>
      <xdr:row>323</xdr:row>
      <xdr:rowOff>304800</xdr:rowOff>
    </xdr:to>
    <xdr:sp macro="" textlink="">
      <xdr:nvSpPr>
        <xdr:cNvPr id="15" name="正方形/長方形 14"/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335</xdr:row>
      <xdr:rowOff>19050</xdr:rowOff>
    </xdr:from>
    <xdr:to>
      <xdr:col>32</xdr:col>
      <xdr:colOff>245969</xdr:colOff>
      <xdr:row>335</xdr:row>
      <xdr:rowOff>304800</xdr:rowOff>
    </xdr:to>
    <xdr:sp macro="" textlink="">
      <xdr:nvSpPr>
        <xdr:cNvPr id="16" name="正方形/長方形 15"/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410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35</xdr:col>
      <xdr:colOff>30512</xdr:colOff>
      <xdr:row>3</xdr:row>
      <xdr:rowOff>145062</xdr:rowOff>
    </xdr:from>
    <xdr:ext cx="1327335" cy="525785"/>
    <xdr:sp macro="" textlink="">
      <xdr:nvSpPr>
        <xdr:cNvPr id="5" name="正方形/長方形 4"/>
        <xdr:cNvSpPr/>
      </xdr:nvSpPr>
      <xdr:spPr>
        <a:xfrm>
          <a:off x="9968262" y="74196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410</xdr:row>
      <xdr:rowOff>152400</xdr:rowOff>
    </xdr:from>
    <xdr:to>
      <xdr:col>26</xdr:col>
      <xdr:colOff>97734</xdr:colOff>
      <xdr:row>412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410</xdr:row>
      <xdr:rowOff>142875</xdr:rowOff>
    </xdr:from>
    <xdr:to>
      <xdr:col>19</xdr:col>
      <xdr:colOff>282826</xdr:colOff>
      <xdr:row>412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152399</xdr:colOff>
      <xdr:row>83</xdr:row>
      <xdr:rowOff>45811</xdr:rowOff>
    </xdr:from>
    <xdr:to>
      <xdr:col>31</xdr:col>
      <xdr:colOff>88229</xdr:colOff>
      <xdr:row>84</xdr:row>
      <xdr:rowOff>19504</xdr:rowOff>
    </xdr:to>
    <xdr:sp macro="" textlink="">
      <xdr:nvSpPr>
        <xdr:cNvPr id="8" name="正方形/長方形 7"/>
        <xdr:cNvSpPr/>
      </xdr:nvSpPr>
      <xdr:spPr>
        <a:xfrm>
          <a:off x="3472542" y="21885275"/>
          <a:ext cx="6195116" cy="21862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311</xdr:row>
      <xdr:rowOff>19050</xdr:rowOff>
    </xdr:from>
    <xdr:to>
      <xdr:col>32</xdr:col>
      <xdr:colOff>245969</xdr:colOff>
      <xdr:row>311</xdr:row>
      <xdr:rowOff>304800</xdr:rowOff>
    </xdr:to>
    <xdr:sp macro="" textlink="">
      <xdr:nvSpPr>
        <xdr:cNvPr id="39" name="正方形/長方形 38"/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4" name="テキスト ボックス 3"/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106</xdr:row>
      <xdr:rowOff>12007</xdr:rowOff>
    </xdr:from>
    <xdr:ext cx="484748" cy="686493"/>
    <xdr:sp macro="" textlink="">
      <xdr:nvSpPr>
        <xdr:cNvPr id="24" name="テキスト ボックス 23"/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410</xdr:row>
      <xdr:rowOff>152400</xdr:rowOff>
    </xdr:from>
    <xdr:to>
      <xdr:col>23</xdr:col>
      <xdr:colOff>54226</xdr:colOff>
      <xdr:row>412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15875</xdr:colOff>
      <xdr:row>12</xdr:row>
      <xdr:rowOff>25400</xdr:rowOff>
    </xdr:from>
    <xdr:to>
      <xdr:col>26</xdr:col>
      <xdr:colOff>260350</xdr:colOff>
      <xdr:row>17</xdr:row>
      <xdr:rowOff>234950</xdr:rowOff>
    </xdr:to>
    <xdr:sp macro="" textlink="">
      <xdr:nvSpPr>
        <xdr:cNvPr id="20" name="正方形/長方形 19"/>
        <xdr:cNvSpPr/>
      </xdr:nvSpPr>
      <xdr:spPr>
        <a:xfrm>
          <a:off x="473075" y="2889250"/>
          <a:ext cx="7102475" cy="147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9</xdr:col>
      <xdr:colOff>131537</xdr:colOff>
      <xdr:row>410</xdr:row>
      <xdr:rowOff>112486</xdr:rowOff>
    </xdr:from>
    <xdr:to>
      <xdr:col>12</xdr:col>
      <xdr:colOff>137887</xdr:colOff>
      <xdr:row>412</xdr:row>
      <xdr:rowOff>5443</xdr:rowOff>
    </xdr:to>
    <xdr:sp macro="" textlink="">
      <xdr:nvSpPr>
        <xdr:cNvPr id="22" name="正方形/長方形 21"/>
        <xdr:cNvSpPr/>
      </xdr:nvSpPr>
      <xdr:spPr>
        <a:xfrm>
          <a:off x="2825751" y="31572200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5</xdr:col>
      <xdr:colOff>261258</xdr:colOff>
      <xdr:row>410</xdr:row>
      <xdr:rowOff>113393</xdr:rowOff>
    </xdr:from>
    <xdr:to>
      <xdr:col>8</xdr:col>
      <xdr:colOff>267608</xdr:colOff>
      <xdr:row>411</xdr:row>
      <xdr:rowOff>146050</xdr:rowOff>
    </xdr:to>
    <xdr:sp macro="" textlink="">
      <xdr:nvSpPr>
        <xdr:cNvPr id="21" name="正方形/長方形 20"/>
        <xdr:cNvSpPr/>
      </xdr:nvSpPr>
      <xdr:spPr>
        <a:xfrm>
          <a:off x="1703615" y="31573107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23" name="角丸四角形吹き出し 22"/>
        <xdr:cNvSpPr/>
      </xdr:nvSpPr>
      <xdr:spPr>
        <a:xfrm>
          <a:off x="7410450" y="495300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323</xdr:row>
      <xdr:rowOff>19050</xdr:rowOff>
    </xdr:from>
    <xdr:to>
      <xdr:col>32</xdr:col>
      <xdr:colOff>245969</xdr:colOff>
      <xdr:row>323</xdr:row>
      <xdr:rowOff>304800</xdr:rowOff>
    </xdr:to>
    <xdr:sp macro="" textlink="">
      <xdr:nvSpPr>
        <xdr:cNvPr id="28" name="正方形/長方形 27"/>
        <xdr:cNvSpPr/>
      </xdr:nvSpPr>
      <xdr:spPr>
        <a:xfrm>
          <a:off x="8513669" y="75907900"/>
          <a:ext cx="762000" cy="234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335</xdr:row>
      <xdr:rowOff>19050</xdr:rowOff>
    </xdr:from>
    <xdr:to>
      <xdr:col>32</xdr:col>
      <xdr:colOff>245969</xdr:colOff>
      <xdr:row>335</xdr:row>
      <xdr:rowOff>304800</xdr:rowOff>
    </xdr:to>
    <xdr:sp macro="" textlink="">
      <xdr:nvSpPr>
        <xdr:cNvPr id="29" name="正方形/長方形 28"/>
        <xdr:cNvSpPr/>
      </xdr:nvSpPr>
      <xdr:spPr>
        <a:xfrm>
          <a:off x="8513669" y="78695550"/>
          <a:ext cx="762000" cy="234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3"/>
  <sheetViews>
    <sheetView tabSelected="1" view="pageBreakPreview" zoomScale="70" zoomScaleNormal="100" zoomScaleSheetLayoutView="70" workbookViewId="0">
      <selection activeCell="B1" sqref="B1:I2"/>
    </sheetView>
  </sheetViews>
  <sheetFormatPr defaultColWidth="9" defaultRowHeight="13.5" outlineLevelRow="1" x14ac:dyDescent="0.15"/>
  <cols>
    <col min="1" max="1" width="1.5" style="2" customWidth="1"/>
    <col min="2" max="2" width="5.125" style="10" customWidth="1"/>
    <col min="3" max="33" width="4.125" style="10" customWidth="1"/>
    <col min="34" max="34" width="6.125" style="2" customWidth="1"/>
    <col min="35" max="35" width="4.125" style="2" customWidth="1"/>
    <col min="36" max="36" width="5.625" style="49" customWidth="1"/>
    <col min="37" max="37" width="5.625" style="2" customWidth="1"/>
    <col min="38" max="38" width="4.125" style="2" customWidth="1"/>
    <col min="39" max="39" width="5.625" style="2" customWidth="1"/>
    <col min="40" max="43" width="8.75" style="35" customWidth="1"/>
    <col min="44" max="44" width="9" style="34"/>
    <col min="45" max="45" width="9.25" style="49" bestFit="1" customWidth="1"/>
    <col min="46" max="50" width="9" style="2"/>
    <col min="51" max="51" width="11.625" style="2" customWidth="1"/>
    <col min="52" max="16384" width="9" style="2"/>
  </cols>
  <sheetData>
    <row r="1" spans="2:45" ht="12.95" customHeight="1" thickBot="1" x14ac:dyDescent="0.2">
      <c r="B1" s="159" t="s">
        <v>92</v>
      </c>
      <c r="C1" s="159"/>
      <c r="D1" s="159"/>
      <c r="E1" s="159"/>
      <c r="F1" s="159"/>
      <c r="G1" s="159"/>
      <c r="H1" s="159"/>
      <c r="I1" s="159"/>
    </row>
    <row r="2" spans="2:45" ht="12.95" customHeight="1" x14ac:dyDescent="0.15">
      <c r="B2" s="159"/>
      <c r="C2" s="159"/>
      <c r="D2" s="159"/>
      <c r="E2" s="159"/>
      <c r="F2" s="159"/>
      <c r="G2" s="159"/>
      <c r="H2" s="159"/>
      <c r="I2" s="159"/>
      <c r="R2" s="160" t="s">
        <v>61</v>
      </c>
      <c r="S2" s="161"/>
      <c r="T2" s="161"/>
      <c r="U2" s="161"/>
      <c r="V2" s="161"/>
      <c r="W2" s="162"/>
      <c r="X2" s="82"/>
      <c r="Y2" s="82"/>
      <c r="Z2" s="82"/>
      <c r="AP2" s="37"/>
      <c r="AQ2" s="37"/>
      <c r="AR2" s="37"/>
    </row>
    <row r="3" spans="2:45" customFormat="1" ht="24" x14ac:dyDescent="0.15">
      <c r="B3" s="31"/>
      <c r="C3" s="10"/>
      <c r="D3" s="10"/>
      <c r="E3" s="10"/>
      <c r="F3" s="10"/>
      <c r="G3" s="10"/>
      <c r="H3" s="10"/>
      <c r="I3" s="10"/>
      <c r="J3" s="10"/>
      <c r="K3" s="10"/>
      <c r="L3" s="9"/>
      <c r="M3" s="10"/>
      <c r="N3" s="10"/>
      <c r="O3" s="10"/>
      <c r="P3" s="10"/>
      <c r="Q3" s="10"/>
      <c r="R3" s="163" t="s">
        <v>62</v>
      </c>
      <c r="S3" s="165" t="s">
        <v>63</v>
      </c>
      <c r="T3" s="165" t="s">
        <v>64</v>
      </c>
      <c r="U3" s="165" t="s">
        <v>65</v>
      </c>
      <c r="V3" s="165" t="s">
        <v>66</v>
      </c>
      <c r="W3" s="167" t="s">
        <v>67</v>
      </c>
      <c r="X3" s="81"/>
      <c r="Y3" s="81"/>
      <c r="Z3" s="81"/>
      <c r="AA3" s="48"/>
      <c r="AB3" s="9"/>
      <c r="AC3" s="10"/>
      <c r="AD3" s="10"/>
      <c r="AE3" s="10"/>
      <c r="AF3" s="10"/>
      <c r="AG3" s="10"/>
      <c r="AI3" s="175" t="s">
        <v>45</v>
      </c>
      <c r="AJ3" s="175"/>
      <c r="AK3" s="175"/>
      <c r="AL3" s="175"/>
      <c r="AM3" s="175"/>
      <c r="AN3" s="42" t="s">
        <v>46</v>
      </c>
      <c r="AO3" s="42"/>
      <c r="AP3" s="176"/>
      <c r="AQ3" s="176"/>
      <c r="AR3" s="177"/>
      <c r="AS3" s="34"/>
    </row>
    <row r="4" spans="2:45" customFormat="1" ht="15.9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64"/>
      <c r="S4" s="166"/>
      <c r="T4" s="166"/>
      <c r="U4" s="166"/>
      <c r="V4" s="166"/>
      <c r="W4" s="168"/>
      <c r="X4" s="83"/>
      <c r="Y4" s="24"/>
      <c r="Z4" s="24"/>
      <c r="AA4" s="10"/>
      <c r="AB4" s="10"/>
      <c r="AC4" s="10"/>
      <c r="AD4" s="10"/>
      <c r="AE4" s="10"/>
      <c r="AF4" s="10"/>
      <c r="AG4" s="10"/>
      <c r="AI4" s="175"/>
      <c r="AJ4" s="175"/>
      <c r="AK4" s="175"/>
      <c r="AL4" s="175"/>
      <c r="AM4" s="175"/>
      <c r="AN4" s="42"/>
      <c r="AO4" s="42"/>
      <c r="AP4" s="177"/>
      <c r="AQ4" s="177"/>
      <c r="AR4" s="177"/>
      <c r="AS4" s="34"/>
    </row>
    <row r="5" spans="2:45" customFormat="1" ht="17.25" x14ac:dyDescent="0.15">
      <c r="B5" s="171" t="s">
        <v>38</v>
      </c>
      <c r="C5" s="171"/>
      <c r="D5" s="10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8"/>
      <c r="S5" s="180"/>
      <c r="T5" s="180"/>
      <c r="U5" s="182"/>
      <c r="V5" s="182"/>
      <c r="W5" s="169"/>
      <c r="X5" s="84"/>
      <c r="Y5" s="84"/>
      <c r="Z5" s="84"/>
      <c r="AA5" s="10"/>
      <c r="AB5" s="10"/>
      <c r="AC5" s="10"/>
      <c r="AD5" s="10"/>
      <c r="AE5" s="10"/>
      <c r="AF5" s="10"/>
      <c r="AG5" s="10"/>
      <c r="AJ5" s="34"/>
      <c r="AN5" s="43"/>
      <c r="AO5" s="43"/>
      <c r="AP5" s="42"/>
      <c r="AQ5" s="42"/>
      <c r="AR5" s="34"/>
      <c r="AS5" s="34"/>
    </row>
    <row r="6" spans="2:45" customFormat="1" ht="18" thickBot="1" x14ac:dyDescent="0.2">
      <c r="B6" s="171" t="s">
        <v>39</v>
      </c>
      <c r="C6" s="171"/>
      <c r="D6" s="172">
        <v>2024</v>
      </c>
      <c r="E6" s="172"/>
      <c r="F6" s="173">
        <v>10</v>
      </c>
      <c r="G6" s="173"/>
      <c r="H6" s="174">
        <v>1</v>
      </c>
      <c r="I6" s="174"/>
      <c r="J6" s="10" t="s">
        <v>20</v>
      </c>
      <c r="K6" s="172">
        <v>2025</v>
      </c>
      <c r="L6" s="172"/>
      <c r="M6" s="173">
        <v>6</v>
      </c>
      <c r="N6" s="173"/>
      <c r="O6" s="174">
        <v>1</v>
      </c>
      <c r="P6" s="174"/>
      <c r="Q6" s="10"/>
      <c r="R6" s="179"/>
      <c r="S6" s="181"/>
      <c r="T6" s="181"/>
      <c r="U6" s="183"/>
      <c r="V6" s="183"/>
      <c r="W6" s="170"/>
      <c r="X6" s="84"/>
      <c r="Y6" s="84"/>
      <c r="Z6" s="84"/>
      <c r="AA6" s="10"/>
      <c r="AB6" s="10"/>
      <c r="AC6" s="10"/>
      <c r="AD6" s="10"/>
      <c r="AE6" s="10"/>
      <c r="AF6" s="10"/>
      <c r="AG6" s="10"/>
      <c r="AJ6" s="34"/>
      <c r="AN6" s="42"/>
      <c r="AO6" s="42"/>
      <c r="AP6" s="42"/>
      <c r="AQ6" s="42"/>
      <c r="AR6" s="34"/>
      <c r="AS6" s="34"/>
    </row>
    <row r="7" spans="2:45" ht="14.25" customHeight="1" thickBot="1" x14ac:dyDescent="0.2">
      <c r="AN7" s="35" t="s">
        <v>50</v>
      </c>
      <c r="AO7" s="35" t="s">
        <v>51</v>
      </c>
      <c r="AP7" s="35" t="s">
        <v>52</v>
      </c>
      <c r="AQ7" s="35" t="s">
        <v>53</v>
      </c>
      <c r="AR7" s="35" t="s">
        <v>54</v>
      </c>
    </row>
    <row r="8" spans="2:45" ht="13.5" customHeight="1" x14ac:dyDescent="0.15">
      <c r="B8" s="155" t="s">
        <v>0</v>
      </c>
      <c r="C8" s="199">
        <f>DATE(D6,F6,1)</f>
        <v>45566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1" t="s">
        <v>17</v>
      </c>
      <c r="AI8" s="203" t="s">
        <v>48</v>
      </c>
      <c r="AJ8" s="204"/>
      <c r="AK8" s="205"/>
      <c r="AL8" s="209" t="s">
        <v>11</v>
      </c>
      <c r="AM8" s="210"/>
      <c r="AN8" s="213" t="s">
        <v>16</v>
      </c>
      <c r="AO8" s="215" t="s">
        <v>18</v>
      </c>
      <c r="AP8" s="189" t="s">
        <v>19</v>
      </c>
      <c r="AQ8" s="191"/>
      <c r="AR8" s="177"/>
      <c r="AS8" s="192"/>
    </row>
    <row r="9" spans="2:45" x14ac:dyDescent="0.15">
      <c r="B9" s="12" t="s">
        <v>1</v>
      </c>
      <c r="C9" s="13">
        <f>DATE(YEAR(C8),MONTH(C8),DAY(C8))</f>
        <v>45566</v>
      </c>
      <c r="D9" s="13">
        <f>IF(MONTH(DATE(YEAR(C9),MONTH(C9),DAY(C9)+1))=MONTH($C8),DATE(YEAR(C9),MONTH(C9),DAY(C9)+1),"")</f>
        <v>45567</v>
      </c>
      <c r="E9" s="13">
        <f t="shared" ref="E9:AC9" si="0">IF(MONTH(DATE(YEAR(D9),MONTH(D9),DAY(D9)+1))=MONTH($C$8),DATE(YEAR(D9),MONTH(D9),DAY(D9)+1),"")</f>
        <v>45568</v>
      </c>
      <c r="F9" s="13">
        <f t="shared" si="0"/>
        <v>45569</v>
      </c>
      <c r="G9" s="13">
        <f t="shared" si="0"/>
        <v>45570</v>
      </c>
      <c r="H9" s="13">
        <f t="shared" si="0"/>
        <v>45571</v>
      </c>
      <c r="I9" s="13">
        <f t="shared" si="0"/>
        <v>45572</v>
      </c>
      <c r="J9" s="13">
        <f t="shared" si="0"/>
        <v>45573</v>
      </c>
      <c r="K9" s="13">
        <f t="shared" si="0"/>
        <v>45574</v>
      </c>
      <c r="L9" s="13">
        <f t="shared" si="0"/>
        <v>45575</v>
      </c>
      <c r="M9" s="13">
        <f t="shared" si="0"/>
        <v>45576</v>
      </c>
      <c r="N9" s="13">
        <f t="shared" si="0"/>
        <v>45577</v>
      </c>
      <c r="O9" s="13">
        <f t="shared" si="0"/>
        <v>45578</v>
      </c>
      <c r="P9" s="13">
        <f t="shared" si="0"/>
        <v>45579</v>
      </c>
      <c r="Q9" s="13">
        <f t="shared" si="0"/>
        <v>45580</v>
      </c>
      <c r="R9" s="13">
        <f t="shared" si="0"/>
        <v>45581</v>
      </c>
      <c r="S9" s="13">
        <f t="shared" si="0"/>
        <v>45582</v>
      </c>
      <c r="T9" s="13">
        <f t="shared" si="0"/>
        <v>45583</v>
      </c>
      <c r="U9" s="13">
        <f t="shared" si="0"/>
        <v>45584</v>
      </c>
      <c r="V9" s="13">
        <f t="shared" si="0"/>
        <v>45585</v>
      </c>
      <c r="W9" s="13">
        <f t="shared" si="0"/>
        <v>45586</v>
      </c>
      <c r="X9" s="13">
        <f t="shared" si="0"/>
        <v>45587</v>
      </c>
      <c r="Y9" s="13">
        <f t="shared" si="0"/>
        <v>45588</v>
      </c>
      <c r="Z9" s="13">
        <f t="shared" si="0"/>
        <v>45589</v>
      </c>
      <c r="AA9" s="13">
        <f t="shared" si="0"/>
        <v>45590</v>
      </c>
      <c r="AB9" s="13">
        <f t="shared" si="0"/>
        <v>45591</v>
      </c>
      <c r="AC9" s="13">
        <f t="shared" si="0"/>
        <v>45592</v>
      </c>
      <c r="AD9" s="13">
        <f>IF(MONTH(DATE(YEAR(AC9),MONTH(AC9),DAY(AC9)+1))=MONTH($C$8),DATE(YEAR(AC9),MONTH(AC9),DAY(AC9)+1),"")</f>
        <v>45593</v>
      </c>
      <c r="AE9" s="13">
        <f>IF(MONTH(DATE(YEAR(AD9),MONTH(AD9),DAY(AD9)+1))=MONTH($C$8),DATE(YEAR(AD9),MONTH(AD9),DAY(AD9)+1),"")</f>
        <v>45594</v>
      </c>
      <c r="AF9" s="13">
        <f t="shared" ref="AF9:AG9" si="1">IF(MONTH(DATE(YEAR(AE9),MONTH(AE9),DAY(AE9)+1))=MONTH($C$8),DATE(YEAR(AE9),MONTH(AE9),DAY(AE9)+1),"")</f>
        <v>45595</v>
      </c>
      <c r="AG9" s="32">
        <f t="shared" si="1"/>
        <v>45596</v>
      </c>
      <c r="AH9" s="202"/>
      <c r="AI9" s="206"/>
      <c r="AJ9" s="207"/>
      <c r="AK9" s="208"/>
      <c r="AL9" s="211"/>
      <c r="AM9" s="212"/>
      <c r="AN9" s="214"/>
      <c r="AO9" s="216"/>
      <c r="AP9" s="190"/>
      <c r="AQ9" s="191"/>
      <c r="AR9" s="177"/>
      <c r="AS9" s="192"/>
    </row>
    <row r="10" spans="2:45" ht="13.5" customHeight="1" x14ac:dyDescent="0.15">
      <c r="B10" s="12" t="s">
        <v>2</v>
      </c>
      <c r="C10" s="14" t="str">
        <f>TEXT(C9,"aaa")</f>
        <v>火</v>
      </c>
      <c r="D10" s="14" t="str">
        <f t="shared" ref="D10:AG10" si="2">TEXT(D9,"aaa")</f>
        <v>水</v>
      </c>
      <c r="E10" s="14" t="str">
        <f t="shared" si="2"/>
        <v>木</v>
      </c>
      <c r="F10" s="14" t="str">
        <f t="shared" si="2"/>
        <v>金</v>
      </c>
      <c r="G10" s="14" t="str">
        <f t="shared" si="2"/>
        <v>土</v>
      </c>
      <c r="H10" s="14" t="str">
        <f t="shared" si="2"/>
        <v>日</v>
      </c>
      <c r="I10" s="14" t="str">
        <f>TEXT(I9,"aaa")</f>
        <v>月</v>
      </c>
      <c r="J10" s="14" t="str">
        <f>TEXT(J9,"aaa")</f>
        <v>火</v>
      </c>
      <c r="K10" s="14" t="str">
        <f t="shared" si="2"/>
        <v>水</v>
      </c>
      <c r="L10" s="14" t="str">
        <f t="shared" si="2"/>
        <v>木</v>
      </c>
      <c r="M10" s="14" t="str">
        <f t="shared" si="2"/>
        <v>金</v>
      </c>
      <c r="N10" s="14" t="str">
        <f t="shared" si="2"/>
        <v>土</v>
      </c>
      <c r="O10" s="14" t="str">
        <f t="shared" si="2"/>
        <v>日</v>
      </c>
      <c r="P10" s="14" t="str">
        <f t="shared" si="2"/>
        <v>月</v>
      </c>
      <c r="Q10" s="14" t="str">
        <f t="shared" si="2"/>
        <v>火</v>
      </c>
      <c r="R10" s="14" t="str">
        <f t="shared" si="2"/>
        <v>水</v>
      </c>
      <c r="S10" s="14" t="str">
        <f t="shared" si="2"/>
        <v>木</v>
      </c>
      <c r="T10" s="14" t="str">
        <f t="shared" si="2"/>
        <v>金</v>
      </c>
      <c r="U10" s="14" t="str">
        <f t="shared" si="2"/>
        <v>土</v>
      </c>
      <c r="V10" s="14" t="str">
        <f t="shared" si="2"/>
        <v>日</v>
      </c>
      <c r="W10" s="14" t="str">
        <f t="shared" si="2"/>
        <v>月</v>
      </c>
      <c r="X10" s="14" t="str">
        <f t="shared" si="2"/>
        <v>火</v>
      </c>
      <c r="Y10" s="14" t="str">
        <f t="shared" si="2"/>
        <v>水</v>
      </c>
      <c r="Z10" s="14" t="str">
        <f t="shared" si="2"/>
        <v>木</v>
      </c>
      <c r="AA10" s="14" t="str">
        <f t="shared" si="2"/>
        <v>金</v>
      </c>
      <c r="AB10" s="14" t="str">
        <f t="shared" si="2"/>
        <v>土</v>
      </c>
      <c r="AC10" s="14" t="str">
        <f t="shared" si="2"/>
        <v>日</v>
      </c>
      <c r="AD10" s="14" t="str">
        <f t="shared" si="2"/>
        <v>月</v>
      </c>
      <c r="AE10" s="14" t="str">
        <f t="shared" si="2"/>
        <v>火</v>
      </c>
      <c r="AF10" s="14" t="str">
        <f t="shared" si="2"/>
        <v>水</v>
      </c>
      <c r="AG10" s="145" t="str">
        <f t="shared" si="2"/>
        <v>木</v>
      </c>
      <c r="AH10" s="202"/>
      <c r="AI10" s="193" t="s">
        <v>42</v>
      </c>
      <c r="AJ10" s="194" t="s">
        <v>12</v>
      </c>
      <c r="AK10" s="195" t="s">
        <v>49</v>
      </c>
      <c r="AL10" s="196" t="s">
        <v>42</v>
      </c>
      <c r="AM10" s="197" t="s">
        <v>13</v>
      </c>
      <c r="AN10" s="198">
        <f>COUNT(C9:AG9)</f>
        <v>31</v>
      </c>
      <c r="AO10" s="184">
        <f>AN10-AH10</f>
        <v>31</v>
      </c>
      <c r="AP10" s="184">
        <f>AO10</f>
        <v>31</v>
      </c>
      <c r="AQ10" s="56"/>
      <c r="AR10" s="55"/>
    </row>
    <row r="11" spans="2:45" s="3" customFormat="1" ht="60.6" customHeight="1" x14ac:dyDescent="0.15">
      <c r="B11" s="185" t="s">
        <v>3</v>
      </c>
      <c r="C11" s="187" t="str">
        <f>IFERROR(VLOOKUP(C9,祝日一覧!A:C,3,FALSE),"")</f>
        <v/>
      </c>
      <c r="D11" s="187" t="str">
        <f>IFERROR(VLOOKUP(D9,祝日一覧!B:D,3,FALSE),"")</f>
        <v/>
      </c>
      <c r="E11" s="187" t="str">
        <f>IFERROR(VLOOKUP(E9,祝日一覧!C:E,3,FALSE),"")</f>
        <v/>
      </c>
      <c r="F11" s="187" t="str">
        <f>IFERROR(VLOOKUP(F9,祝日一覧!D:F,3,FALSE),"")</f>
        <v/>
      </c>
      <c r="G11" s="187" t="str">
        <f>IFERROR(VLOOKUP(G9,祝日一覧!E:G,3,FALSE),"")</f>
        <v/>
      </c>
      <c r="H11" s="187" t="str">
        <f>IFERROR(VLOOKUP(H9,祝日一覧!F:H,3,FALSE),"")</f>
        <v/>
      </c>
      <c r="I11" s="187" t="str">
        <f>IFERROR(VLOOKUP(I9,祝日一覧!G:I,3,FALSE),"")</f>
        <v/>
      </c>
      <c r="J11" s="187" t="str">
        <f>IFERROR(VLOOKUP(J9,祝日一覧!H:J,3,FALSE),"")</f>
        <v/>
      </c>
      <c r="K11" s="187" t="str">
        <f>IFERROR(VLOOKUP(K9,祝日一覧!I:K,3,FALSE),"")</f>
        <v/>
      </c>
      <c r="L11" s="187" t="str">
        <f>IFERROR(VLOOKUP(L9,祝日一覧!J:L,3,FALSE),"")</f>
        <v/>
      </c>
      <c r="M11" s="187" t="str">
        <f>IFERROR(VLOOKUP(M9,祝日一覧!K:M,3,FALSE),"")</f>
        <v/>
      </c>
      <c r="N11" s="187" t="str">
        <f>IFERROR(VLOOKUP(N9,祝日一覧!L:N,3,FALSE),"")</f>
        <v/>
      </c>
      <c r="O11" s="187" t="str">
        <f>IFERROR(VLOOKUP(O9,祝日一覧!M:O,3,FALSE),"")</f>
        <v/>
      </c>
      <c r="P11" s="187" t="str">
        <f>IFERROR(VLOOKUP(P9,祝日一覧!N:P,3,FALSE),"")</f>
        <v/>
      </c>
      <c r="Q11" s="187" t="str">
        <f>IFERROR(VLOOKUP(Q9,祝日一覧!O:Q,3,FALSE),"")</f>
        <v/>
      </c>
      <c r="R11" s="187" t="str">
        <f>IFERROR(VLOOKUP(R9,祝日一覧!P:R,3,FALSE),"")</f>
        <v/>
      </c>
      <c r="S11" s="187" t="str">
        <f>IFERROR(VLOOKUP(S9,祝日一覧!Q:S,3,FALSE),"")</f>
        <v/>
      </c>
      <c r="T11" s="187" t="str">
        <f>IFERROR(VLOOKUP(T9,祝日一覧!R:T,3,FALSE),"")</f>
        <v/>
      </c>
      <c r="U11" s="187" t="str">
        <f>IFERROR(VLOOKUP(U9,祝日一覧!S:U,3,FALSE),"")</f>
        <v/>
      </c>
      <c r="V11" s="187" t="str">
        <f>IFERROR(VLOOKUP(V9,祝日一覧!T:V,3,FALSE),"")</f>
        <v/>
      </c>
      <c r="W11" s="187" t="str">
        <f>IFERROR(VLOOKUP(W9,祝日一覧!U:W,3,FALSE),"")</f>
        <v/>
      </c>
      <c r="X11" s="187" t="str">
        <f>IFERROR(VLOOKUP(X9,祝日一覧!V:X,3,FALSE),"")</f>
        <v/>
      </c>
      <c r="Y11" s="187" t="str">
        <f>IFERROR(VLOOKUP(Y9,祝日一覧!W:Y,3,FALSE),"")</f>
        <v/>
      </c>
      <c r="Z11" s="187" t="str">
        <f>IFERROR(VLOOKUP(Z9,祝日一覧!X:Z,3,FALSE),"")</f>
        <v/>
      </c>
      <c r="AA11" s="187" t="str">
        <f>IFERROR(VLOOKUP(AA9,祝日一覧!Y:AA,3,FALSE),"")</f>
        <v/>
      </c>
      <c r="AB11" s="187" t="str">
        <f>IFERROR(VLOOKUP(AB9,祝日一覧!Z:AB,3,FALSE),"")</f>
        <v/>
      </c>
      <c r="AC11" s="187" t="str">
        <f>IFERROR(VLOOKUP(AC9,祝日一覧!AA:AC,3,FALSE),"")</f>
        <v/>
      </c>
      <c r="AD11" s="187" t="str">
        <f>IFERROR(VLOOKUP(AD9,祝日一覧!AB:AD,3,FALSE),"")</f>
        <v/>
      </c>
      <c r="AE11" s="187" t="str">
        <f>IFERROR(VLOOKUP(AE9,祝日一覧!A:C,3,FALSE),"")</f>
        <v/>
      </c>
      <c r="AF11" s="187" t="str">
        <f>IFERROR(VLOOKUP(AF9,祝日一覧!AD:AF,3,FALSE),"")</f>
        <v/>
      </c>
      <c r="AG11" s="187" t="str">
        <f>IFERROR(VLOOKUP(AG9,祝日一覧!AE:AG,3,FALSE),"")</f>
        <v/>
      </c>
      <c r="AH11" s="202"/>
      <c r="AI11" s="193"/>
      <c r="AJ11" s="194"/>
      <c r="AK11" s="195"/>
      <c r="AL11" s="196"/>
      <c r="AM11" s="197"/>
      <c r="AN11" s="198"/>
      <c r="AO11" s="184"/>
      <c r="AP11" s="184"/>
      <c r="AQ11" s="57"/>
      <c r="AR11" s="58"/>
      <c r="AS11" s="49"/>
    </row>
    <row r="12" spans="2:45" s="4" customFormat="1" ht="20.100000000000001" customHeight="1" thickBot="1" x14ac:dyDescent="0.2">
      <c r="B12" s="186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217"/>
      <c r="AH12" s="202"/>
      <c r="AI12" s="5"/>
      <c r="AJ12" s="66" t="e">
        <f>AVERAGE(AJ13:AJ18)</f>
        <v>#DIV/0!</v>
      </c>
      <c r="AK12" s="33" t="e">
        <f>IF(AJ12&gt;=0.285,"達成","未")</f>
        <v>#DIV/0!</v>
      </c>
      <c r="AL12" s="116"/>
      <c r="AM12" s="117" t="e">
        <f>AVERAGE(AM13:AM18)</f>
        <v>#DIV/0!</v>
      </c>
      <c r="AN12" s="102" t="s">
        <v>16</v>
      </c>
      <c r="AO12" s="67" t="s">
        <v>18</v>
      </c>
      <c r="AP12" s="68" t="s">
        <v>60</v>
      </c>
      <c r="AQ12" s="47" t="s">
        <v>58</v>
      </c>
      <c r="AR12" s="45" t="s">
        <v>59</v>
      </c>
      <c r="AS12" s="88" t="s">
        <v>68</v>
      </c>
    </row>
    <row r="13" spans="2:45" s="4" customFormat="1" ht="20.100000000000001" customHeight="1" x14ac:dyDescent="0.15">
      <c r="B13" s="69" t="str">
        <f>IF($R$5&lt;&gt;"",$R$5,"-")</f>
        <v>-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98"/>
      <c r="AH13" s="130" t="str">
        <f t="shared" ref="AH13:AH15" si="3">IF(B13="-",B13,"手入力")</f>
        <v>-</v>
      </c>
      <c r="AI13" s="99">
        <f t="shared" ref="AI13:AI18" si="4">AQ13</f>
        <v>0</v>
      </c>
      <c r="AJ13" s="53" t="str">
        <f t="shared" ref="AJ13:AJ18" si="5">IFERROR(AI13/AO13,"")</f>
        <v/>
      </c>
      <c r="AK13" s="108" t="str">
        <f t="shared" ref="AK13:AK18" si="6">IFERROR(IF(B13="-",B13,IF(AI13/AO13&gt;=0.285,"達成","未")),"-")</f>
        <v>-</v>
      </c>
      <c r="AL13" s="118">
        <f t="shared" ref="AL13:AL18" si="7">AR13</f>
        <v>0</v>
      </c>
      <c r="AM13" s="119" t="str">
        <f>IFERROR(AL13/AP13,"")</f>
        <v/>
      </c>
      <c r="AN13" s="152">
        <f>COUNT(C9:AG9)</f>
        <v>31</v>
      </c>
      <c r="AO13" s="153">
        <f>IF(OR(B13="-",B13=""),0,IFERROR(AN13-AH13,))</f>
        <v>0</v>
      </c>
      <c r="AP13" s="153">
        <f>AO13</f>
        <v>0</v>
      </c>
      <c r="AQ13" s="153">
        <f t="shared" ref="AQ13:AQ18" si="8">COUNTIF(C13:AG13,"○")</f>
        <v>0</v>
      </c>
      <c r="AR13" s="153">
        <f>AQ13</f>
        <v>0</v>
      </c>
      <c r="AS13" s="144">
        <f>IF(AS14&gt;=1,0,IF(SUM(AO13:AO18)=0,1,IF(AK12="達成",1,0)))</f>
        <v>1</v>
      </c>
    </row>
    <row r="14" spans="2:45" s="4" customFormat="1" ht="20.100000000000001" customHeight="1" x14ac:dyDescent="0.15">
      <c r="B14" s="60" t="str">
        <f>IF($S$5&lt;&gt;"",$S$5,"-")</f>
        <v>-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5"/>
      <c r="AH14" s="130" t="str">
        <f t="shared" si="3"/>
        <v>-</v>
      </c>
      <c r="AI14" s="148">
        <f t="shared" si="4"/>
        <v>0</v>
      </c>
      <c r="AJ14" s="53" t="str">
        <f t="shared" si="5"/>
        <v/>
      </c>
      <c r="AK14" s="107" t="str">
        <f t="shared" si="6"/>
        <v>-</v>
      </c>
      <c r="AL14" s="154">
        <f t="shared" si="7"/>
        <v>0</v>
      </c>
      <c r="AM14" s="121" t="str">
        <f t="shared" ref="AM14:AM18" si="9">IFERROR(AL14/AP14,"")</f>
        <v/>
      </c>
      <c r="AN14" s="152">
        <f>COUNT(C9:AG9)</f>
        <v>31</v>
      </c>
      <c r="AO14" s="153">
        <f t="shared" ref="AO14:AO18" si="10">IF(OR(B14="-",B14=""),0,IFERROR(AN14-AH14,))</f>
        <v>0</v>
      </c>
      <c r="AP14" s="153">
        <f>AO14</f>
        <v>0</v>
      </c>
      <c r="AQ14" s="153">
        <f t="shared" si="8"/>
        <v>0</v>
      </c>
      <c r="AR14" s="153">
        <f t="shared" ref="AR14:AR18" si="11">AQ14</f>
        <v>0</v>
      </c>
      <c r="AS14" s="49">
        <f>COUNTIF(AH13:AH18,"手入力")</f>
        <v>0</v>
      </c>
    </row>
    <row r="15" spans="2:45" s="4" customFormat="1" ht="20.100000000000001" customHeight="1" x14ac:dyDescent="0.15">
      <c r="B15" s="60" t="str">
        <f>IF($T$5&lt;&gt;"",$T$5,"-")</f>
        <v>-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5"/>
      <c r="AH15" s="130" t="str">
        <f t="shared" si="3"/>
        <v>-</v>
      </c>
      <c r="AI15" s="148">
        <f t="shared" si="4"/>
        <v>0</v>
      </c>
      <c r="AJ15" s="53" t="str">
        <f>IFERROR(AI15/AO15,"")</f>
        <v/>
      </c>
      <c r="AK15" s="107" t="str">
        <f t="shared" si="6"/>
        <v>-</v>
      </c>
      <c r="AL15" s="154">
        <f t="shared" si="7"/>
        <v>0</v>
      </c>
      <c r="AM15" s="121" t="str">
        <f t="shared" si="9"/>
        <v/>
      </c>
      <c r="AN15" s="152">
        <f>COUNT(C9:AG9)</f>
        <v>31</v>
      </c>
      <c r="AO15" s="153">
        <f t="shared" si="10"/>
        <v>0</v>
      </c>
      <c r="AP15" s="153">
        <f t="shared" ref="AP15:AP16" si="12">AO15</f>
        <v>0</v>
      </c>
      <c r="AQ15" s="153">
        <f t="shared" si="8"/>
        <v>0</v>
      </c>
      <c r="AR15" s="153">
        <f t="shared" si="11"/>
        <v>0</v>
      </c>
      <c r="AS15" s="49"/>
    </row>
    <row r="16" spans="2:45" s="4" customFormat="1" ht="20.100000000000001" customHeight="1" x14ac:dyDescent="0.15">
      <c r="B16" s="60" t="str">
        <f>IF($U$5&lt;&gt;"",$U$5,"-")</f>
        <v>-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5"/>
      <c r="AH16" s="130" t="str">
        <f t="shared" ref="AH16:AH18" si="13">IF(B16="-",B16,"手入力")</f>
        <v>-</v>
      </c>
      <c r="AI16" s="148">
        <f t="shared" si="4"/>
        <v>0</v>
      </c>
      <c r="AJ16" s="53" t="str">
        <f t="shared" si="5"/>
        <v/>
      </c>
      <c r="AK16" s="107" t="str">
        <f>IFERROR(IF(B16="-",B16,IF(AI16/AO16&gt;=0.285,"達成","未")),"-")</f>
        <v>-</v>
      </c>
      <c r="AL16" s="154">
        <f t="shared" si="7"/>
        <v>0</v>
      </c>
      <c r="AM16" s="121" t="str">
        <f t="shared" si="9"/>
        <v/>
      </c>
      <c r="AN16" s="152">
        <f>COUNT(C9:AG9)</f>
        <v>31</v>
      </c>
      <c r="AO16" s="153">
        <f t="shared" si="10"/>
        <v>0</v>
      </c>
      <c r="AP16" s="153">
        <f t="shared" si="12"/>
        <v>0</v>
      </c>
      <c r="AQ16" s="153">
        <f t="shared" si="8"/>
        <v>0</v>
      </c>
      <c r="AR16" s="153">
        <f t="shared" si="11"/>
        <v>0</v>
      </c>
      <c r="AS16" s="49"/>
    </row>
    <row r="17" spans="2:45" s="4" customFormat="1" ht="20.100000000000001" customHeight="1" x14ac:dyDescent="0.15">
      <c r="B17" s="60" t="str">
        <f>IF($V$5&lt;&gt;"",$V$5,"-")</f>
        <v>-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5"/>
      <c r="AH17" s="130" t="str">
        <f t="shared" si="13"/>
        <v>-</v>
      </c>
      <c r="AI17" s="148">
        <f>AQ17</f>
        <v>0</v>
      </c>
      <c r="AJ17" s="53" t="str">
        <f t="shared" si="5"/>
        <v/>
      </c>
      <c r="AK17" s="107" t="str">
        <f>IFERROR(IF(B17="-",B17,IF(AI17/AO17&gt;=0.285,"達成","未")),"-")</f>
        <v>-</v>
      </c>
      <c r="AL17" s="154">
        <f t="shared" si="7"/>
        <v>0</v>
      </c>
      <c r="AM17" s="121" t="str">
        <f>IFERROR(AL17/AP17,"")</f>
        <v/>
      </c>
      <c r="AN17" s="152">
        <f>COUNT(C9:AG9)</f>
        <v>31</v>
      </c>
      <c r="AO17" s="153">
        <f t="shared" si="10"/>
        <v>0</v>
      </c>
      <c r="AP17" s="153">
        <f>AO17</f>
        <v>0</v>
      </c>
      <c r="AQ17" s="153">
        <f t="shared" si="8"/>
        <v>0</v>
      </c>
      <c r="AR17" s="153">
        <f t="shared" si="11"/>
        <v>0</v>
      </c>
      <c r="AS17" s="49"/>
    </row>
    <row r="18" spans="2:45" s="4" customFormat="1" ht="20.100000000000001" customHeight="1" thickBot="1" x14ac:dyDescent="0.2">
      <c r="B18" s="61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9"/>
      <c r="AH18" s="131" t="str">
        <f t="shared" si="13"/>
        <v>-</v>
      </c>
      <c r="AI18" s="5">
        <f t="shared" si="4"/>
        <v>0</v>
      </c>
      <c r="AJ18" s="66" t="str">
        <f t="shared" si="5"/>
        <v/>
      </c>
      <c r="AK18" s="33" t="str">
        <f t="shared" si="6"/>
        <v>-</v>
      </c>
      <c r="AL18" s="116">
        <f t="shared" si="7"/>
        <v>0</v>
      </c>
      <c r="AM18" s="117" t="str">
        <f t="shared" si="9"/>
        <v/>
      </c>
      <c r="AN18" s="152">
        <f>COUNT(C9:AG9)</f>
        <v>31</v>
      </c>
      <c r="AO18" s="153">
        <f t="shared" si="10"/>
        <v>0</v>
      </c>
      <c r="AP18" s="153">
        <f t="shared" ref="AP18" si="14">AO18</f>
        <v>0</v>
      </c>
      <c r="AQ18" s="153">
        <f t="shared" si="8"/>
        <v>0</v>
      </c>
      <c r="AR18" s="153">
        <f t="shared" si="11"/>
        <v>0</v>
      </c>
      <c r="AS18" s="49"/>
    </row>
    <row r="19" spans="2:45" ht="14.25" thickBot="1" x14ac:dyDescent="0.2">
      <c r="AR19" s="35"/>
    </row>
    <row r="20" spans="2:45" ht="13.5" customHeight="1" x14ac:dyDescent="0.15">
      <c r="B20" s="155" t="s">
        <v>0</v>
      </c>
      <c r="C20" s="199">
        <f>DATE(YEAR(C8),MONTH(C8)+1,DAY(C8))</f>
        <v>45597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18" t="s">
        <v>17</v>
      </c>
      <c r="AI20" s="203" t="s">
        <v>48</v>
      </c>
      <c r="AJ20" s="204"/>
      <c r="AK20" s="220"/>
      <c r="AL20" s="222" t="s">
        <v>11</v>
      </c>
      <c r="AM20" s="210"/>
      <c r="AN20" s="213" t="s">
        <v>16</v>
      </c>
      <c r="AO20" s="215" t="s">
        <v>18</v>
      </c>
      <c r="AP20" s="184" t="s">
        <v>19</v>
      </c>
      <c r="AQ20" s="177"/>
      <c r="AR20" s="177"/>
    </row>
    <row r="21" spans="2:45" x14ac:dyDescent="0.15">
      <c r="B21" s="12" t="s">
        <v>1</v>
      </c>
      <c r="C21" s="13">
        <f>DATE(YEAR(C20),MONTH(C20),DAY(C20))</f>
        <v>45597</v>
      </c>
      <c r="D21" s="13">
        <f>IF(MONTH(DATE(YEAR(C21),MONTH(C21),DAY(C21)+1))=MONTH($C20),DATE(YEAR(C21),MONTH(C21),DAY(C21)+1),"")</f>
        <v>45598</v>
      </c>
      <c r="E21" s="13">
        <f t="shared" ref="E21:AG21" si="15">IF(MONTH(DATE(YEAR(D21),MONTH(D21),DAY(D21)+1))=MONTH($C20),DATE(YEAR(D21),MONTH(D21),DAY(D21)+1),"")</f>
        <v>45599</v>
      </c>
      <c r="F21" s="13">
        <f t="shared" si="15"/>
        <v>45600</v>
      </c>
      <c r="G21" s="13">
        <f t="shared" si="15"/>
        <v>45601</v>
      </c>
      <c r="H21" s="13">
        <f t="shared" si="15"/>
        <v>45602</v>
      </c>
      <c r="I21" s="13">
        <f t="shared" si="15"/>
        <v>45603</v>
      </c>
      <c r="J21" s="13">
        <f t="shared" si="15"/>
        <v>45604</v>
      </c>
      <c r="K21" s="13">
        <f t="shared" si="15"/>
        <v>45605</v>
      </c>
      <c r="L21" s="13">
        <f t="shared" si="15"/>
        <v>45606</v>
      </c>
      <c r="M21" s="13">
        <f t="shared" si="15"/>
        <v>45607</v>
      </c>
      <c r="N21" s="13">
        <f t="shared" si="15"/>
        <v>45608</v>
      </c>
      <c r="O21" s="13">
        <f t="shared" si="15"/>
        <v>45609</v>
      </c>
      <c r="P21" s="13">
        <f t="shared" si="15"/>
        <v>45610</v>
      </c>
      <c r="Q21" s="13">
        <f t="shared" si="15"/>
        <v>45611</v>
      </c>
      <c r="R21" s="13">
        <f t="shared" si="15"/>
        <v>45612</v>
      </c>
      <c r="S21" s="13">
        <f t="shared" si="15"/>
        <v>45613</v>
      </c>
      <c r="T21" s="13">
        <f t="shared" si="15"/>
        <v>45614</v>
      </c>
      <c r="U21" s="13">
        <f t="shared" si="15"/>
        <v>45615</v>
      </c>
      <c r="V21" s="13">
        <f t="shared" si="15"/>
        <v>45616</v>
      </c>
      <c r="W21" s="13">
        <f t="shared" si="15"/>
        <v>45617</v>
      </c>
      <c r="X21" s="13">
        <f t="shared" si="15"/>
        <v>45618</v>
      </c>
      <c r="Y21" s="13">
        <f t="shared" si="15"/>
        <v>45619</v>
      </c>
      <c r="Z21" s="13">
        <f t="shared" si="15"/>
        <v>45620</v>
      </c>
      <c r="AA21" s="13">
        <f t="shared" si="15"/>
        <v>45621</v>
      </c>
      <c r="AB21" s="13">
        <f t="shared" si="15"/>
        <v>45622</v>
      </c>
      <c r="AC21" s="13">
        <f t="shared" si="15"/>
        <v>45623</v>
      </c>
      <c r="AD21" s="13">
        <f t="shared" si="15"/>
        <v>45624</v>
      </c>
      <c r="AE21" s="13">
        <f t="shared" si="15"/>
        <v>45625</v>
      </c>
      <c r="AF21" s="13">
        <f t="shared" si="15"/>
        <v>45626</v>
      </c>
      <c r="AG21" s="32" t="str">
        <f t="shared" si="15"/>
        <v/>
      </c>
      <c r="AH21" s="219"/>
      <c r="AI21" s="206"/>
      <c r="AJ21" s="207"/>
      <c r="AK21" s="221"/>
      <c r="AL21" s="223"/>
      <c r="AM21" s="212"/>
      <c r="AN21" s="214"/>
      <c r="AO21" s="216"/>
      <c r="AP21" s="184"/>
      <c r="AQ21" s="177"/>
      <c r="AR21" s="177"/>
    </row>
    <row r="22" spans="2:45" ht="13.5" customHeight="1" x14ac:dyDescent="0.15">
      <c r="B22" s="12" t="s">
        <v>2</v>
      </c>
      <c r="C22" s="14" t="str">
        <f t="shared" ref="C22:AG22" si="16">TEXT(C21,"aaa")</f>
        <v>金</v>
      </c>
      <c r="D22" s="14" t="str">
        <f t="shared" si="16"/>
        <v>土</v>
      </c>
      <c r="E22" s="14" t="str">
        <f t="shared" si="16"/>
        <v>日</v>
      </c>
      <c r="F22" s="14" t="str">
        <f t="shared" si="16"/>
        <v>月</v>
      </c>
      <c r="G22" s="14" t="str">
        <f t="shared" si="16"/>
        <v>火</v>
      </c>
      <c r="H22" s="14" t="str">
        <f t="shared" si="16"/>
        <v>水</v>
      </c>
      <c r="I22" s="14" t="str">
        <f t="shared" si="16"/>
        <v>木</v>
      </c>
      <c r="J22" s="14" t="str">
        <f t="shared" si="16"/>
        <v>金</v>
      </c>
      <c r="K22" s="14" t="str">
        <f t="shared" si="16"/>
        <v>土</v>
      </c>
      <c r="L22" s="14" t="str">
        <f t="shared" si="16"/>
        <v>日</v>
      </c>
      <c r="M22" s="14" t="str">
        <f t="shared" si="16"/>
        <v>月</v>
      </c>
      <c r="N22" s="14" t="str">
        <f t="shared" si="16"/>
        <v>火</v>
      </c>
      <c r="O22" s="14" t="str">
        <f t="shared" si="16"/>
        <v>水</v>
      </c>
      <c r="P22" s="14" t="str">
        <f t="shared" si="16"/>
        <v>木</v>
      </c>
      <c r="Q22" s="14" t="str">
        <f t="shared" si="16"/>
        <v>金</v>
      </c>
      <c r="R22" s="14" t="str">
        <f t="shared" si="16"/>
        <v>土</v>
      </c>
      <c r="S22" s="14" t="str">
        <f t="shared" si="16"/>
        <v>日</v>
      </c>
      <c r="T22" s="14" t="str">
        <f t="shared" si="16"/>
        <v>月</v>
      </c>
      <c r="U22" s="14" t="str">
        <f t="shared" si="16"/>
        <v>火</v>
      </c>
      <c r="V22" s="14" t="str">
        <f>TEXT(V21,"aaa")</f>
        <v>水</v>
      </c>
      <c r="W22" s="14" t="str">
        <f t="shared" si="16"/>
        <v>木</v>
      </c>
      <c r="X22" s="14" t="str">
        <f t="shared" si="16"/>
        <v>金</v>
      </c>
      <c r="Y22" s="14" t="str">
        <f t="shared" si="16"/>
        <v>土</v>
      </c>
      <c r="Z22" s="14" t="str">
        <f t="shared" si="16"/>
        <v>日</v>
      </c>
      <c r="AA22" s="14" t="str">
        <f t="shared" si="16"/>
        <v>月</v>
      </c>
      <c r="AB22" s="14" t="str">
        <f t="shared" si="16"/>
        <v>火</v>
      </c>
      <c r="AC22" s="14" t="str">
        <f t="shared" si="16"/>
        <v>水</v>
      </c>
      <c r="AD22" s="14" t="str">
        <f t="shared" si="16"/>
        <v>木</v>
      </c>
      <c r="AE22" s="14" t="str">
        <f t="shared" si="16"/>
        <v>金</v>
      </c>
      <c r="AF22" s="14" t="str">
        <f t="shared" si="16"/>
        <v>土</v>
      </c>
      <c r="AG22" s="145" t="str">
        <f t="shared" si="16"/>
        <v/>
      </c>
      <c r="AH22" s="219"/>
      <c r="AI22" s="193" t="s">
        <v>42</v>
      </c>
      <c r="AJ22" s="194" t="s">
        <v>12</v>
      </c>
      <c r="AK22" s="224" t="s">
        <v>49</v>
      </c>
      <c r="AL22" s="225" t="s">
        <v>42</v>
      </c>
      <c r="AM22" s="197" t="s">
        <v>13</v>
      </c>
      <c r="AN22" s="198">
        <f>COUNT(C21:AG21)</f>
        <v>30</v>
      </c>
      <c r="AO22" s="184">
        <f>AN22-AH22</f>
        <v>30</v>
      </c>
      <c r="AP22" s="184">
        <f>AP10+AO22</f>
        <v>61</v>
      </c>
      <c r="AQ22" s="146"/>
      <c r="AR22" s="146"/>
    </row>
    <row r="23" spans="2:45" s="3" customFormat="1" ht="60.95" customHeight="1" x14ac:dyDescent="0.15">
      <c r="B23" s="185" t="s">
        <v>3</v>
      </c>
      <c r="C23" s="187" t="str">
        <f>IFERROR(VLOOKUP(C21,祝日一覧!$A:$C,3,FALSE),"")</f>
        <v/>
      </c>
      <c r="D23" s="187" t="str">
        <f>IFERROR(VLOOKUP(D21,祝日一覧!$A:$C,3,FALSE),"")</f>
        <v/>
      </c>
      <c r="E23" s="187" t="str">
        <f>IFERROR(VLOOKUP(E21,祝日一覧!$A:$C,3,FALSE),"")</f>
        <v>文化の日</v>
      </c>
      <c r="F23" s="187" t="str">
        <f>IFERROR(VLOOKUP(F21,祝日一覧!$A:$C,3,FALSE),"")</f>
        <v>振替休日</v>
      </c>
      <c r="G23" s="187" t="str">
        <f>IFERROR(VLOOKUP(G21,祝日一覧!$A:$C,3,FALSE),"")</f>
        <v/>
      </c>
      <c r="H23" s="187" t="str">
        <f>IFERROR(VLOOKUP(H21,祝日一覧!$A:$C,3,FALSE),"")</f>
        <v/>
      </c>
      <c r="I23" s="187" t="str">
        <f>IFERROR(VLOOKUP(I21,祝日一覧!$A:$C,3,FALSE),"")</f>
        <v/>
      </c>
      <c r="J23" s="187" t="str">
        <f>IFERROR(VLOOKUP(J21,祝日一覧!$A:$C,3,FALSE),"")</f>
        <v/>
      </c>
      <c r="K23" s="187" t="str">
        <f>IFERROR(VLOOKUP(K21,祝日一覧!$A:$C,3,FALSE),"")</f>
        <v/>
      </c>
      <c r="L23" s="187" t="str">
        <f>IFERROR(VLOOKUP(L21,祝日一覧!$A:$C,3,FALSE),"")</f>
        <v/>
      </c>
      <c r="M23" s="187" t="str">
        <f>IFERROR(VLOOKUP(M21,祝日一覧!$A:$C,3,FALSE),"")</f>
        <v/>
      </c>
      <c r="N23" s="187" t="str">
        <f>IFERROR(VLOOKUP(N21,祝日一覧!$A:$C,3,FALSE),"")</f>
        <v/>
      </c>
      <c r="O23" s="187" t="str">
        <f>IFERROR(VLOOKUP(O21,祝日一覧!$A:$C,3,FALSE),"")</f>
        <v/>
      </c>
      <c r="P23" s="187" t="str">
        <f>IFERROR(VLOOKUP(P21,祝日一覧!$A:$C,3,FALSE),"")</f>
        <v/>
      </c>
      <c r="Q23" s="187" t="str">
        <f>IFERROR(VLOOKUP(Q21,祝日一覧!$A:$C,3,FALSE),"")</f>
        <v/>
      </c>
      <c r="R23" s="187" t="str">
        <f>IFERROR(VLOOKUP(R21,祝日一覧!$A:$C,3,FALSE),"")</f>
        <v/>
      </c>
      <c r="S23" s="187" t="str">
        <f>IFERROR(VLOOKUP(S21,祝日一覧!$A:$C,3,FALSE),"")</f>
        <v/>
      </c>
      <c r="T23" s="187" t="str">
        <f>IFERROR(VLOOKUP(T21,祝日一覧!$A:$C,3,FALSE),"")</f>
        <v/>
      </c>
      <c r="U23" s="187" t="str">
        <f>IFERROR(VLOOKUP(U21,祝日一覧!$A:$C,3,FALSE),"")</f>
        <v/>
      </c>
      <c r="V23" s="187" t="str">
        <f>IFERROR(VLOOKUP(V21,祝日一覧!$A:$C,3,FALSE),"")</f>
        <v/>
      </c>
      <c r="W23" s="187" t="str">
        <f>IFERROR(VLOOKUP(W21,祝日一覧!$A:$C,3,FALSE),"")</f>
        <v/>
      </c>
      <c r="X23" s="187" t="str">
        <f>IFERROR(VLOOKUP(X21,祝日一覧!$A:$C,3,FALSE),"")</f>
        <v/>
      </c>
      <c r="Y23" s="187" t="str">
        <f>IFERROR(VLOOKUP(Y21,祝日一覧!$A:$C,3,FALSE),"")</f>
        <v>勤労感謝の日</v>
      </c>
      <c r="Z23" s="187" t="str">
        <f>IFERROR(VLOOKUP(Z21,祝日一覧!$A:$C,3,FALSE),"")</f>
        <v/>
      </c>
      <c r="AA23" s="187" t="str">
        <f>IFERROR(VLOOKUP(AA21,祝日一覧!$A:$C,3,FALSE),"")</f>
        <v/>
      </c>
      <c r="AB23" s="187" t="str">
        <f>IFERROR(VLOOKUP(AB21,祝日一覧!$A:$C,3,FALSE),"")</f>
        <v/>
      </c>
      <c r="AC23" s="187" t="str">
        <f>IFERROR(VLOOKUP(AC21,祝日一覧!$A:$C,3,FALSE),"")</f>
        <v/>
      </c>
      <c r="AD23" s="187" t="str">
        <f>IFERROR(VLOOKUP(AD21,祝日一覧!$A:$C,3,FALSE),"")</f>
        <v/>
      </c>
      <c r="AE23" s="187" t="str">
        <f>IFERROR(VLOOKUP(AE21,祝日一覧!$A:$C,3,FALSE),"")</f>
        <v/>
      </c>
      <c r="AF23" s="187" t="str">
        <f>IFERROR(VLOOKUP(AF21,祝日一覧!$A:$C,3,FALSE),"")</f>
        <v/>
      </c>
      <c r="AG23" s="187" t="str">
        <f>IFERROR(VLOOKUP(AG21,祝日一覧!$A:$C,3,FALSE),"")</f>
        <v/>
      </c>
      <c r="AH23" s="219"/>
      <c r="AI23" s="193"/>
      <c r="AJ23" s="194"/>
      <c r="AK23" s="224"/>
      <c r="AL23" s="225"/>
      <c r="AM23" s="197"/>
      <c r="AN23" s="198"/>
      <c r="AO23" s="184"/>
      <c r="AP23" s="184"/>
      <c r="AQ23" s="151"/>
      <c r="AR23" s="151"/>
      <c r="AS23" s="49"/>
    </row>
    <row r="24" spans="2:45" s="4" customFormat="1" ht="20.100000000000001" customHeight="1" thickBot="1" x14ac:dyDescent="0.2">
      <c r="B24" s="186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219"/>
      <c r="AI24" s="5"/>
      <c r="AJ24" s="66" t="e">
        <f>AVERAGE(AJ25:AJ30)</f>
        <v>#DIV/0!</v>
      </c>
      <c r="AK24" s="101" t="e">
        <f>IF(AJ24&gt;=0.285,"達成","未")</f>
        <v>#DIV/0!</v>
      </c>
      <c r="AL24" s="122"/>
      <c r="AM24" s="117" t="e">
        <f>AVERAGE(AM25:AM30)</f>
        <v>#DIV/0!</v>
      </c>
      <c r="AN24" s="102" t="s">
        <v>16</v>
      </c>
      <c r="AO24" s="67" t="s">
        <v>18</v>
      </c>
      <c r="AP24" s="68" t="s">
        <v>60</v>
      </c>
      <c r="AQ24" s="47" t="s">
        <v>58</v>
      </c>
      <c r="AR24" s="45" t="s">
        <v>59</v>
      </c>
      <c r="AS24" s="88" t="s">
        <v>68</v>
      </c>
    </row>
    <row r="25" spans="2:45" s="4" customFormat="1" ht="20.100000000000001" customHeight="1" x14ac:dyDescent="0.15">
      <c r="B25" s="69" t="str">
        <f>IF($R$5&lt;&gt;"",$R$5,"-")</f>
        <v>-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98"/>
      <c r="AH25" s="130" t="str">
        <f t="shared" ref="AH25:AH27" si="17">IF(B25="-",B25,"手入力")</f>
        <v>-</v>
      </c>
      <c r="AI25" s="99">
        <f>AQ25</f>
        <v>0</v>
      </c>
      <c r="AJ25" s="100" t="str">
        <f t="shared" ref="AJ25:AJ28" si="18">IFERROR(AI25/AO25,"")</f>
        <v/>
      </c>
      <c r="AK25" s="108" t="str">
        <f t="shared" ref="AK25:AK30" si="19">IFERROR(IF(B25="-",B25,IF(AI25/AO25&gt;=0.285,"達成","未")),"-")</f>
        <v>-</v>
      </c>
      <c r="AL25" s="118">
        <f>AR25</f>
        <v>0</v>
      </c>
      <c r="AM25" s="119" t="str">
        <f>IFERROR(AL25/AP25,"")</f>
        <v/>
      </c>
      <c r="AN25" s="152">
        <f>COUNT(C21:AG21)</f>
        <v>30</v>
      </c>
      <c r="AO25" s="153">
        <f>IF(OR(B25="-",B25=""),0,IFERROR(AN25-AH25,))</f>
        <v>0</v>
      </c>
      <c r="AP25" s="153">
        <f>AO25+AP13</f>
        <v>0</v>
      </c>
      <c r="AQ25" s="153">
        <f>COUNTIF(C25:AG25,"○")</f>
        <v>0</v>
      </c>
      <c r="AR25" s="153">
        <f>AR13+AQ25</f>
        <v>0</v>
      </c>
      <c r="AS25" s="144">
        <f>IF(AS26&gt;=1,0,IF(SUM(AO25:AO30)=0,1,IF(AK24="達成",1,0)))</f>
        <v>1</v>
      </c>
    </row>
    <row r="26" spans="2:45" s="4" customFormat="1" ht="20.100000000000001" customHeight="1" x14ac:dyDescent="0.15">
      <c r="B26" s="60" t="str">
        <f>IF($S$5&lt;&gt;"",$S$5,"-")</f>
        <v>-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5"/>
      <c r="AH26" s="130" t="str">
        <f t="shared" si="17"/>
        <v>-</v>
      </c>
      <c r="AI26" s="148">
        <f>AQ26</f>
        <v>0</v>
      </c>
      <c r="AJ26" s="53" t="str">
        <f t="shared" si="18"/>
        <v/>
      </c>
      <c r="AK26" s="107" t="str">
        <f t="shared" si="19"/>
        <v>-</v>
      </c>
      <c r="AL26" s="154">
        <f>AR26</f>
        <v>0</v>
      </c>
      <c r="AM26" s="121" t="str">
        <f>IFERROR(AL26/AP26,"")</f>
        <v/>
      </c>
      <c r="AN26" s="152">
        <f>COUNT(C21:AG21)</f>
        <v>30</v>
      </c>
      <c r="AO26" s="153">
        <f>IF(OR(B26="-",B26=""),0,IFERROR(AN26-AH26,))</f>
        <v>0</v>
      </c>
      <c r="AP26" s="153">
        <f t="shared" ref="AP26:AP30" si="20">AO26+AP14</f>
        <v>0</v>
      </c>
      <c r="AQ26" s="153">
        <f>COUNTIF(C26:AG26,"○")</f>
        <v>0</v>
      </c>
      <c r="AR26" s="153">
        <f>AR14+AQ26</f>
        <v>0</v>
      </c>
      <c r="AS26" s="49">
        <f>COUNTIF(AH25:AH30,"手入力")</f>
        <v>0</v>
      </c>
    </row>
    <row r="27" spans="2:45" s="4" customFormat="1" ht="20.100000000000001" customHeight="1" x14ac:dyDescent="0.15">
      <c r="B27" s="60" t="str">
        <f>IF($T$5&lt;&gt;"",$T$5,"-")</f>
        <v>-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5"/>
      <c r="AH27" s="130" t="str">
        <f t="shared" si="17"/>
        <v>-</v>
      </c>
      <c r="AI27" s="148">
        <f>AQ27</f>
        <v>0</v>
      </c>
      <c r="AJ27" s="53" t="str">
        <f t="shared" si="18"/>
        <v/>
      </c>
      <c r="AK27" s="107" t="str">
        <f t="shared" si="19"/>
        <v>-</v>
      </c>
      <c r="AL27" s="154">
        <f>AR27</f>
        <v>0</v>
      </c>
      <c r="AM27" s="121" t="str">
        <f>IFERROR(AL27/AP27,"")</f>
        <v/>
      </c>
      <c r="AN27" s="152">
        <f>COUNT(C21:AG21)</f>
        <v>30</v>
      </c>
      <c r="AO27" s="153">
        <f t="shared" ref="AO27:AO30" si="21">IF(OR(B27="-",B27=""),0,IFERROR(AN27-AH27,))</f>
        <v>0</v>
      </c>
      <c r="AP27" s="153">
        <f t="shared" si="20"/>
        <v>0</v>
      </c>
      <c r="AQ27" s="153">
        <f>COUNTIF(C27:AG27,"○")</f>
        <v>0</v>
      </c>
      <c r="AR27" s="153">
        <f t="shared" ref="AR27:AR29" si="22">AR15+AQ27</f>
        <v>0</v>
      </c>
      <c r="AS27" s="49"/>
    </row>
    <row r="28" spans="2:45" s="4" customFormat="1" ht="20.100000000000001" customHeight="1" x14ac:dyDescent="0.15">
      <c r="B28" s="60" t="str">
        <f>IF($U$5&lt;&gt;"",$U$5,"-")</f>
        <v>-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5"/>
      <c r="AH28" s="130" t="str">
        <f t="shared" ref="AH28:AH30" si="23">IF(B28="-",B28,"手入力")</f>
        <v>-</v>
      </c>
      <c r="AI28" s="148">
        <f>AQ28</f>
        <v>0</v>
      </c>
      <c r="AJ28" s="53" t="str">
        <f t="shared" si="18"/>
        <v/>
      </c>
      <c r="AK28" s="107" t="str">
        <f t="shared" si="19"/>
        <v>-</v>
      </c>
      <c r="AL28" s="154">
        <f>AR28</f>
        <v>0</v>
      </c>
      <c r="AM28" s="121" t="str">
        <f>IFERROR(AL28/AP28,"")</f>
        <v/>
      </c>
      <c r="AN28" s="152">
        <f>COUNT(C21:AG21)</f>
        <v>30</v>
      </c>
      <c r="AO28" s="153">
        <f t="shared" si="21"/>
        <v>0</v>
      </c>
      <c r="AP28" s="153">
        <f t="shared" si="20"/>
        <v>0</v>
      </c>
      <c r="AQ28" s="153">
        <f>COUNTIF(C28:AG28,"○")</f>
        <v>0</v>
      </c>
      <c r="AR28" s="153">
        <f t="shared" si="22"/>
        <v>0</v>
      </c>
      <c r="AS28" s="49"/>
    </row>
    <row r="29" spans="2:45" s="4" customFormat="1" ht="20.100000000000001" customHeight="1" x14ac:dyDescent="0.15">
      <c r="B29" s="60" t="str">
        <f>IF($V$5&lt;&gt;"",$V$5,"-")</f>
        <v>-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5"/>
      <c r="AH29" s="130" t="str">
        <f t="shared" si="23"/>
        <v>-</v>
      </c>
      <c r="AI29" s="148">
        <f>AQ29</f>
        <v>0</v>
      </c>
      <c r="AJ29" s="53" t="str">
        <f>IFERROR(AI29/AO29,"")</f>
        <v/>
      </c>
      <c r="AK29" s="107" t="str">
        <f t="shared" si="19"/>
        <v>-</v>
      </c>
      <c r="AL29" s="154">
        <f>AR29</f>
        <v>0</v>
      </c>
      <c r="AM29" s="121" t="str">
        <f>IFERROR(AL29/AP29,"")</f>
        <v/>
      </c>
      <c r="AN29" s="152">
        <f>COUNT(C21:AG21)</f>
        <v>30</v>
      </c>
      <c r="AO29" s="153">
        <f t="shared" si="21"/>
        <v>0</v>
      </c>
      <c r="AP29" s="153">
        <f t="shared" si="20"/>
        <v>0</v>
      </c>
      <c r="AQ29" s="153">
        <f>COUNTIF(C29:AG29,"○")</f>
        <v>0</v>
      </c>
      <c r="AR29" s="153">
        <f t="shared" si="22"/>
        <v>0</v>
      </c>
      <c r="AS29" s="49"/>
    </row>
    <row r="30" spans="2:45" s="4" customFormat="1" ht="20.100000000000001" customHeight="1" thickBot="1" x14ac:dyDescent="0.2">
      <c r="B30" s="61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79"/>
      <c r="AH30" s="131" t="str">
        <f t="shared" si="23"/>
        <v>-</v>
      </c>
      <c r="AI30" s="5">
        <f t="shared" ref="AI30" si="24">AQ30</f>
        <v>0</v>
      </c>
      <c r="AJ30" s="66" t="str">
        <f>IFERROR(AI30/AO30,"")</f>
        <v/>
      </c>
      <c r="AK30" s="33" t="str">
        <f t="shared" si="19"/>
        <v>-</v>
      </c>
      <c r="AL30" s="116">
        <f t="shared" ref="AL30" si="25">AR30</f>
        <v>0</v>
      </c>
      <c r="AM30" s="117" t="str">
        <f t="shared" ref="AM30" si="26">IFERROR(AL30/AP30,"")</f>
        <v/>
      </c>
      <c r="AN30" s="152">
        <f>COUNT(C21:AG21)</f>
        <v>30</v>
      </c>
      <c r="AO30" s="153">
        <f t="shared" si="21"/>
        <v>0</v>
      </c>
      <c r="AP30" s="153">
        <f t="shared" si="20"/>
        <v>0</v>
      </c>
      <c r="AQ30" s="153">
        <f t="shared" ref="AQ30" si="27">COUNTIF(C30:AG30,"○")</f>
        <v>0</v>
      </c>
      <c r="AR30" s="153">
        <f>AR18+AQ30</f>
        <v>0</v>
      </c>
      <c r="AS30" s="49"/>
    </row>
    <row r="31" spans="2:45" ht="14.25" thickBot="1" x14ac:dyDescent="0.2">
      <c r="AR31" s="35"/>
    </row>
    <row r="32" spans="2:45" ht="13.5" customHeight="1" x14ac:dyDescent="0.15">
      <c r="B32" s="155" t="s">
        <v>0</v>
      </c>
      <c r="C32" s="199">
        <f>DATE(YEAR(C20),MONTH(C20)+1,DAY(C20))</f>
        <v>45627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18" t="s">
        <v>17</v>
      </c>
      <c r="AI32" s="203" t="s">
        <v>48</v>
      </c>
      <c r="AJ32" s="204"/>
      <c r="AK32" s="220"/>
      <c r="AL32" s="222" t="s">
        <v>11</v>
      </c>
      <c r="AM32" s="210"/>
      <c r="AN32" s="213" t="s">
        <v>16</v>
      </c>
      <c r="AO32" s="215" t="s">
        <v>18</v>
      </c>
      <c r="AP32" s="184" t="s">
        <v>19</v>
      </c>
      <c r="AQ32" s="177"/>
      <c r="AR32" s="177"/>
    </row>
    <row r="33" spans="2:45" x14ac:dyDescent="0.15">
      <c r="B33" s="12" t="s">
        <v>1</v>
      </c>
      <c r="C33" s="13">
        <f>DATE(YEAR(C32),MONTH(C32),DAY(C32))</f>
        <v>45627</v>
      </c>
      <c r="D33" s="13">
        <f>IF(MONTH(DATE(YEAR(C33),MONTH(C33),DAY(C33)+1))=MONTH($C32),DATE(YEAR(C33),MONTH(C33),DAY(C33)+1),"")</f>
        <v>45628</v>
      </c>
      <c r="E33" s="13">
        <f t="shared" ref="E33:AG33" si="28">IF(MONTH(DATE(YEAR(D33),MONTH(D33),DAY(D33)+1))=MONTH($C32),DATE(YEAR(D33),MONTH(D33),DAY(D33)+1),"")</f>
        <v>45629</v>
      </c>
      <c r="F33" s="18">
        <f t="shared" si="28"/>
        <v>45630</v>
      </c>
      <c r="G33" s="13">
        <f t="shared" si="28"/>
        <v>45631</v>
      </c>
      <c r="H33" s="13">
        <f t="shared" si="28"/>
        <v>45632</v>
      </c>
      <c r="I33" s="13">
        <f t="shared" si="28"/>
        <v>45633</v>
      </c>
      <c r="J33" s="13">
        <f t="shared" si="28"/>
        <v>45634</v>
      </c>
      <c r="K33" s="13">
        <f t="shared" si="28"/>
        <v>45635</v>
      </c>
      <c r="L33" s="13">
        <f t="shared" si="28"/>
        <v>45636</v>
      </c>
      <c r="M33" s="13">
        <f t="shared" si="28"/>
        <v>45637</v>
      </c>
      <c r="N33" s="13">
        <f t="shared" si="28"/>
        <v>45638</v>
      </c>
      <c r="O33" s="13">
        <f t="shared" si="28"/>
        <v>45639</v>
      </c>
      <c r="P33" s="13">
        <f t="shared" si="28"/>
        <v>45640</v>
      </c>
      <c r="Q33" s="13">
        <f t="shared" si="28"/>
        <v>45641</v>
      </c>
      <c r="R33" s="13">
        <f t="shared" si="28"/>
        <v>45642</v>
      </c>
      <c r="S33" s="13">
        <f t="shared" si="28"/>
        <v>45643</v>
      </c>
      <c r="T33" s="13">
        <f t="shared" si="28"/>
        <v>45644</v>
      </c>
      <c r="U33" s="13">
        <f t="shared" si="28"/>
        <v>45645</v>
      </c>
      <c r="V33" s="13">
        <f t="shared" si="28"/>
        <v>45646</v>
      </c>
      <c r="W33" s="13">
        <f t="shared" si="28"/>
        <v>45647</v>
      </c>
      <c r="X33" s="13">
        <f t="shared" si="28"/>
        <v>45648</v>
      </c>
      <c r="Y33" s="13">
        <f t="shared" si="28"/>
        <v>45649</v>
      </c>
      <c r="Z33" s="13">
        <f t="shared" si="28"/>
        <v>45650</v>
      </c>
      <c r="AA33" s="13">
        <f t="shared" si="28"/>
        <v>45651</v>
      </c>
      <c r="AB33" s="13">
        <f t="shared" si="28"/>
        <v>45652</v>
      </c>
      <c r="AC33" s="13">
        <f t="shared" si="28"/>
        <v>45653</v>
      </c>
      <c r="AD33" s="13">
        <f t="shared" si="28"/>
        <v>45654</v>
      </c>
      <c r="AE33" s="13">
        <f t="shared" si="28"/>
        <v>45655</v>
      </c>
      <c r="AF33" s="13">
        <f t="shared" si="28"/>
        <v>45656</v>
      </c>
      <c r="AG33" s="32">
        <f t="shared" si="28"/>
        <v>45657</v>
      </c>
      <c r="AH33" s="219"/>
      <c r="AI33" s="206"/>
      <c r="AJ33" s="207"/>
      <c r="AK33" s="221"/>
      <c r="AL33" s="223"/>
      <c r="AM33" s="212"/>
      <c r="AN33" s="214"/>
      <c r="AO33" s="216"/>
      <c r="AP33" s="184"/>
      <c r="AQ33" s="177"/>
      <c r="AR33" s="177"/>
    </row>
    <row r="34" spans="2:45" x14ac:dyDescent="0.15">
      <c r="B34" s="12" t="s">
        <v>2</v>
      </c>
      <c r="C34" s="14" t="str">
        <f t="shared" ref="C34:AG34" si="29">TEXT(C33,"aaa")</f>
        <v>日</v>
      </c>
      <c r="D34" s="14" t="str">
        <f t="shared" si="29"/>
        <v>月</v>
      </c>
      <c r="E34" s="14" t="str">
        <f t="shared" si="29"/>
        <v>火</v>
      </c>
      <c r="F34" s="19" t="str">
        <f t="shared" si="29"/>
        <v>水</v>
      </c>
      <c r="G34" s="14" t="str">
        <f t="shared" si="29"/>
        <v>木</v>
      </c>
      <c r="H34" s="14" t="str">
        <f t="shared" si="29"/>
        <v>金</v>
      </c>
      <c r="I34" s="14" t="str">
        <f t="shared" si="29"/>
        <v>土</v>
      </c>
      <c r="J34" s="14" t="str">
        <f t="shared" si="29"/>
        <v>日</v>
      </c>
      <c r="K34" s="14" t="str">
        <f t="shared" si="29"/>
        <v>月</v>
      </c>
      <c r="L34" s="14" t="str">
        <f t="shared" si="29"/>
        <v>火</v>
      </c>
      <c r="M34" s="14" t="str">
        <f t="shared" si="29"/>
        <v>水</v>
      </c>
      <c r="N34" s="14" t="str">
        <f t="shared" si="29"/>
        <v>木</v>
      </c>
      <c r="O34" s="14" t="str">
        <f t="shared" si="29"/>
        <v>金</v>
      </c>
      <c r="P34" s="14" t="str">
        <f t="shared" si="29"/>
        <v>土</v>
      </c>
      <c r="Q34" s="14" t="str">
        <f t="shared" si="29"/>
        <v>日</v>
      </c>
      <c r="R34" s="14" t="str">
        <f t="shared" si="29"/>
        <v>月</v>
      </c>
      <c r="S34" s="14" t="str">
        <f t="shared" si="29"/>
        <v>火</v>
      </c>
      <c r="T34" s="14" t="str">
        <f t="shared" si="29"/>
        <v>水</v>
      </c>
      <c r="U34" s="14" t="str">
        <f t="shared" si="29"/>
        <v>木</v>
      </c>
      <c r="V34" s="14" t="str">
        <f t="shared" si="29"/>
        <v>金</v>
      </c>
      <c r="W34" s="14" t="str">
        <f t="shared" si="29"/>
        <v>土</v>
      </c>
      <c r="X34" s="14" t="str">
        <f t="shared" si="29"/>
        <v>日</v>
      </c>
      <c r="Y34" s="14" t="str">
        <f t="shared" si="29"/>
        <v>月</v>
      </c>
      <c r="Z34" s="14" t="str">
        <f t="shared" si="29"/>
        <v>火</v>
      </c>
      <c r="AA34" s="14" t="str">
        <f t="shared" si="29"/>
        <v>水</v>
      </c>
      <c r="AB34" s="14" t="str">
        <f t="shared" si="29"/>
        <v>木</v>
      </c>
      <c r="AC34" s="14" t="str">
        <f t="shared" si="29"/>
        <v>金</v>
      </c>
      <c r="AD34" s="14" t="str">
        <f t="shared" si="29"/>
        <v>土</v>
      </c>
      <c r="AE34" s="14" t="str">
        <f t="shared" si="29"/>
        <v>日</v>
      </c>
      <c r="AF34" s="14" t="str">
        <f t="shared" si="29"/>
        <v>月</v>
      </c>
      <c r="AG34" s="145" t="str">
        <f t="shared" si="29"/>
        <v>火</v>
      </c>
      <c r="AH34" s="219"/>
      <c r="AI34" s="193" t="s">
        <v>42</v>
      </c>
      <c r="AJ34" s="194" t="s">
        <v>12</v>
      </c>
      <c r="AK34" s="224" t="s">
        <v>49</v>
      </c>
      <c r="AL34" s="225" t="s">
        <v>42</v>
      </c>
      <c r="AM34" s="197" t="s">
        <v>13</v>
      </c>
      <c r="AN34" s="198">
        <f>COUNT(C33:AG33)</f>
        <v>31</v>
      </c>
      <c r="AO34" s="184">
        <f>AN34-AH34</f>
        <v>31</v>
      </c>
      <c r="AP34" s="184">
        <f>AP22+AO34</f>
        <v>92</v>
      </c>
      <c r="AQ34" s="177"/>
      <c r="AR34" s="177"/>
    </row>
    <row r="35" spans="2:45" s="3" customFormat="1" ht="61.5" customHeight="1" x14ac:dyDescent="0.15">
      <c r="B35" s="185" t="s">
        <v>3</v>
      </c>
      <c r="C35" s="187" t="str">
        <f>IFERROR(VLOOKUP(C33,祝日一覧!$A:$C,3,FALSE),"")</f>
        <v/>
      </c>
      <c r="D35" s="187" t="str">
        <f>IFERROR(VLOOKUP(D33,祝日一覧!$A:$C,3,FALSE),"")</f>
        <v/>
      </c>
      <c r="E35" s="187" t="str">
        <f>IFERROR(VLOOKUP(E33,祝日一覧!$A:$C,3,FALSE),"")</f>
        <v/>
      </c>
      <c r="F35" s="187" t="str">
        <f>IFERROR(VLOOKUP(F33,祝日一覧!$A:$C,3,FALSE),"")</f>
        <v/>
      </c>
      <c r="G35" s="187" t="str">
        <f>IFERROR(VLOOKUP(G33,祝日一覧!$A:$C,3,FALSE),"")</f>
        <v/>
      </c>
      <c r="H35" s="187" t="str">
        <f>IFERROR(VLOOKUP(H33,祝日一覧!$A:$C,3,FALSE),"")</f>
        <v/>
      </c>
      <c r="I35" s="187" t="str">
        <f>IFERROR(VLOOKUP(I33,祝日一覧!$A:$C,3,FALSE),"")</f>
        <v/>
      </c>
      <c r="J35" s="187" t="str">
        <f>IFERROR(VLOOKUP(J33,祝日一覧!$A:$C,3,FALSE),"")</f>
        <v/>
      </c>
      <c r="K35" s="187" t="str">
        <f>IFERROR(VLOOKUP(K33,祝日一覧!$A:$C,3,FALSE),"")</f>
        <v/>
      </c>
      <c r="L35" s="187" t="str">
        <f>IFERROR(VLOOKUP(L33,祝日一覧!$A:$C,3,FALSE),"")</f>
        <v/>
      </c>
      <c r="M35" s="187" t="str">
        <f>IFERROR(VLOOKUP(M33,祝日一覧!$A:$C,3,FALSE),"")</f>
        <v/>
      </c>
      <c r="N35" s="187" t="str">
        <f>IFERROR(VLOOKUP(N33,祝日一覧!$A:$C,3,FALSE),"")</f>
        <v/>
      </c>
      <c r="O35" s="187" t="str">
        <f>IFERROR(VLOOKUP(O33,祝日一覧!$A:$C,3,FALSE),"")</f>
        <v/>
      </c>
      <c r="P35" s="187" t="str">
        <f>IFERROR(VLOOKUP(P33,祝日一覧!$A:$C,3,FALSE),"")</f>
        <v/>
      </c>
      <c r="Q35" s="187" t="str">
        <f>IFERROR(VLOOKUP(Q33,祝日一覧!$A:$C,3,FALSE),"")</f>
        <v/>
      </c>
      <c r="R35" s="187" t="str">
        <f>IFERROR(VLOOKUP(R33,祝日一覧!$A:$C,3,FALSE),"")</f>
        <v/>
      </c>
      <c r="S35" s="187" t="str">
        <f>IFERROR(VLOOKUP(S33,祝日一覧!$A:$C,3,FALSE),"")</f>
        <v/>
      </c>
      <c r="T35" s="187" t="str">
        <f>IFERROR(VLOOKUP(T33,祝日一覧!$A:$C,3,FALSE),"")</f>
        <v/>
      </c>
      <c r="U35" s="187" t="str">
        <f>IFERROR(VLOOKUP(U33,祝日一覧!$A:$C,3,FALSE),"")</f>
        <v/>
      </c>
      <c r="V35" s="187" t="str">
        <f>IFERROR(VLOOKUP(V33,祝日一覧!$A:$C,3,FALSE),"")</f>
        <v/>
      </c>
      <c r="W35" s="187" t="str">
        <f>IFERROR(VLOOKUP(W33,祝日一覧!$A:$C,3,FALSE),"")</f>
        <v/>
      </c>
      <c r="X35" s="187" t="str">
        <f>IFERROR(VLOOKUP(X33,祝日一覧!$A:$C,3,FALSE),"")</f>
        <v/>
      </c>
      <c r="Y35" s="187" t="str">
        <f>IFERROR(VLOOKUP(Y33,祝日一覧!$A:$C,3,FALSE),"")</f>
        <v/>
      </c>
      <c r="Z35" s="187" t="str">
        <f>IFERROR(VLOOKUP(Z33,祝日一覧!$A:$C,3,FALSE),"")</f>
        <v/>
      </c>
      <c r="AA35" s="187" t="str">
        <f>IFERROR(VLOOKUP(AA33,祝日一覧!$A:$C,3,FALSE),"")</f>
        <v/>
      </c>
      <c r="AB35" s="187" t="str">
        <f>IFERROR(VLOOKUP(AB33,祝日一覧!$A:$C,3,FALSE),"")</f>
        <v/>
      </c>
      <c r="AC35" s="187" t="str">
        <f>IFERROR(VLOOKUP(AC33,祝日一覧!$A:$C,3,FALSE),"")</f>
        <v/>
      </c>
      <c r="AD35" s="187" t="str">
        <f>IFERROR(VLOOKUP(AD33,祝日一覧!$A:$C,3,FALSE),"")</f>
        <v/>
      </c>
      <c r="AE35" s="187" t="str">
        <f>IFERROR(VLOOKUP(AE33,祝日一覧!$A:$C,3,FALSE),"")</f>
        <v>年末年始休暇</v>
      </c>
      <c r="AF35" s="187" t="str">
        <f>IFERROR(VLOOKUP(AF33,祝日一覧!$A:$C,3,FALSE),"")</f>
        <v>年末年始休暇</v>
      </c>
      <c r="AG35" s="229" t="str">
        <f>IFERROR(VLOOKUP(AG33,祝日一覧!$A:$C,3,FALSE),"")</f>
        <v>年末年始休暇</v>
      </c>
      <c r="AH35" s="219"/>
      <c r="AI35" s="193"/>
      <c r="AJ35" s="194"/>
      <c r="AK35" s="224"/>
      <c r="AL35" s="225"/>
      <c r="AM35" s="197"/>
      <c r="AN35" s="198"/>
      <c r="AO35" s="184"/>
      <c r="AP35" s="184"/>
      <c r="AQ35" s="177"/>
      <c r="AR35" s="177"/>
      <c r="AS35" s="50"/>
    </row>
    <row r="36" spans="2:45" s="4" customFormat="1" ht="20.100000000000001" customHeight="1" thickBot="1" x14ac:dyDescent="0.2">
      <c r="B36" s="228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30"/>
      <c r="AH36" s="226"/>
      <c r="AI36" s="5"/>
      <c r="AJ36" s="66" t="e">
        <f>AVERAGE(AJ37:AJ42)</f>
        <v>#DIV/0!</v>
      </c>
      <c r="AK36" s="101" t="e">
        <f>IF(AJ36&gt;=0.285,"達成","未")</f>
        <v>#DIV/0!</v>
      </c>
      <c r="AL36" s="122"/>
      <c r="AM36" s="117" t="e">
        <f>AVERAGE(AM37:AM41)</f>
        <v>#DIV/0!</v>
      </c>
      <c r="AN36" s="102" t="s">
        <v>16</v>
      </c>
      <c r="AO36" s="67" t="s">
        <v>18</v>
      </c>
      <c r="AP36" s="68" t="s">
        <v>60</v>
      </c>
      <c r="AQ36" s="54" t="s">
        <v>58</v>
      </c>
      <c r="AR36" s="36" t="s">
        <v>59</v>
      </c>
      <c r="AS36" s="88" t="s">
        <v>68</v>
      </c>
    </row>
    <row r="37" spans="2:45" s="4" customFormat="1" ht="20.100000000000001" customHeight="1" x14ac:dyDescent="0.15">
      <c r="B37" s="69" t="str">
        <f>IF($R$5&lt;&gt;"",$R$5,"-")</f>
        <v>-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78"/>
      <c r="AH37" s="130" t="str">
        <f t="shared" ref="AH37:AH39" si="30">IF(B37="-",B37,"手入力")</f>
        <v>-</v>
      </c>
      <c r="AI37" s="99">
        <f>AQ37</f>
        <v>0</v>
      </c>
      <c r="AJ37" s="100" t="str">
        <f>IFERROR(AI37/AO37,"")</f>
        <v/>
      </c>
      <c r="AK37" s="100" t="str">
        <f t="shared" ref="AK37:AK42" si="31">IFERROR(IF(B37="-",B37,IF(AI37/AO37&gt;=0.285,"達成","未")),"-")</f>
        <v>-</v>
      </c>
      <c r="AL37" s="123">
        <f>AR37</f>
        <v>0</v>
      </c>
      <c r="AM37" s="119" t="str">
        <f>IFERROR(AL37/AP37,"")</f>
        <v/>
      </c>
      <c r="AN37" s="152">
        <f>COUNT(C33:AG33)</f>
        <v>31</v>
      </c>
      <c r="AO37" s="153">
        <f>IF(OR(B37="-",B37=""),0,IFERROR(AN37-AH37,))</f>
        <v>0</v>
      </c>
      <c r="AP37" s="153">
        <f>AO37+AP25</f>
        <v>0</v>
      </c>
      <c r="AQ37" s="153">
        <f>COUNTIF(C37:AG37,"○")</f>
        <v>0</v>
      </c>
      <c r="AR37" s="153">
        <f>AR25+AQ37</f>
        <v>0</v>
      </c>
      <c r="AS37" s="144">
        <f>IF(AS38&gt;=1,0,IF(SUM(AO37:AO42)=0,1,IF(AK36="達成",1,0)))</f>
        <v>1</v>
      </c>
    </row>
    <row r="38" spans="2:45" s="4" customFormat="1" ht="20.100000000000001" customHeight="1" x14ac:dyDescent="0.15">
      <c r="B38" s="60" t="str">
        <f>IF($S$5&lt;&gt;"",$S$5,"-")</f>
        <v>-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5"/>
      <c r="AH38" s="130" t="str">
        <f t="shared" si="30"/>
        <v>-</v>
      </c>
      <c r="AI38" s="148">
        <f>AQ38</f>
        <v>0</v>
      </c>
      <c r="AJ38" s="53" t="str">
        <f t="shared" ref="AJ38:AJ41" si="32">IFERROR(AI38/AO38,"")</f>
        <v/>
      </c>
      <c r="AK38" s="53" t="str">
        <f t="shared" si="31"/>
        <v>-</v>
      </c>
      <c r="AL38" s="124">
        <f>AR38</f>
        <v>0</v>
      </c>
      <c r="AM38" s="121" t="str">
        <f>IFERROR(AL38/AP38,"")</f>
        <v/>
      </c>
      <c r="AN38" s="152">
        <f>COUNT(C33:AG33)</f>
        <v>31</v>
      </c>
      <c r="AO38" s="153">
        <f>IF(OR(B38="-",B38=""),0,IFERROR(AN38-AH38,))</f>
        <v>0</v>
      </c>
      <c r="AP38" s="153">
        <f t="shared" ref="AP38:AP42" si="33">AO38+AP26</f>
        <v>0</v>
      </c>
      <c r="AQ38" s="153">
        <f>COUNTIF(C38:AG38,"○")</f>
        <v>0</v>
      </c>
      <c r="AR38" s="153">
        <f t="shared" ref="AR38:AR41" si="34">AR26+AQ38</f>
        <v>0</v>
      </c>
      <c r="AS38" s="49">
        <f>COUNTIF(AH37:AH42,"手入力")</f>
        <v>0</v>
      </c>
    </row>
    <row r="39" spans="2:45" s="4" customFormat="1" ht="20.100000000000001" customHeight="1" x14ac:dyDescent="0.15">
      <c r="B39" s="60" t="str">
        <f>IF($T$5&lt;&gt;"",$T$5,"-")</f>
        <v>-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5"/>
      <c r="AH39" s="130" t="str">
        <f t="shared" si="30"/>
        <v>-</v>
      </c>
      <c r="AI39" s="148">
        <f>AQ39</f>
        <v>0</v>
      </c>
      <c r="AJ39" s="53" t="str">
        <f t="shared" si="32"/>
        <v/>
      </c>
      <c r="AK39" s="53" t="str">
        <f t="shared" si="31"/>
        <v>-</v>
      </c>
      <c r="AL39" s="124">
        <f>AR39</f>
        <v>0</v>
      </c>
      <c r="AM39" s="121" t="str">
        <f>IFERROR(AL39/AP39,"")</f>
        <v/>
      </c>
      <c r="AN39" s="152">
        <f>COUNT(C33:AG33)</f>
        <v>31</v>
      </c>
      <c r="AO39" s="153">
        <f t="shared" ref="AO39:AO42" si="35">IF(OR(B39="-",B39=""),0,IFERROR(AN39-AH39,))</f>
        <v>0</v>
      </c>
      <c r="AP39" s="153">
        <f t="shared" si="33"/>
        <v>0</v>
      </c>
      <c r="AQ39" s="153">
        <f>COUNTIF(C39:AG39,"○")</f>
        <v>0</v>
      </c>
      <c r="AR39" s="153">
        <f t="shared" si="34"/>
        <v>0</v>
      </c>
      <c r="AS39" s="49"/>
    </row>
    <row r="40" spans="2:45" s="4" customFormat="1" ht="20.100000000000001" customHeight="1" x14ac:dyDescent="0.15">
      <c r="B40" s="60" t="str">
        <f>IF($U$5&lt;&gt;"",$U$5,"-")</f>
        <v>-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5"/>
      <c r="AH40" s="130" t="str">
        <f t="shared" ref="AH40:AH42" si="36">IF(B40="-",B40,"手入力")</f>
        <v>-</v>
      </c>
      <c r="AI40" s="148">
        <f>AQ40</f>
        <v>0</v>
      </c>
      <c r="AJ40" s="53" t="str">
        <f t="shared" si="32"/>
        <v/>
      </c>
      <c r="AK40" s="53" t="str">
        <f t="shared" si="31"/>
        <v>-</v>
      </c>
      <c r="AL40" s="124">
        <f>AR40</f>
        <v>0</v>
      </c>
      <c r="AM40" s="121" t="str">
        <f>IFERROR(AL40/AP40,"")</f>
        <v/>
      </c>
      <c r="AN40" s="152">
        <f>COUNT(C33:AG33)</f>
        <v>31</v>
      </c>
      <c r="AO40" s="153">
        <f t="shared" si="35"/>
        <v>0</v>
      </c>
      <c r="AP40" s="153">
        <f t="shared" si="33"/>
        <v>0</v>
      </c>
      <c r="AQ40" s="153">
        <f>COUNTIF(C40:AG40,"○")</f>
        <v>0</v>
      </c>
      <c r="AR40" s="153">
        <f t="shared" si="34"/>
        <v>0</v>
      </c>
      <c r="AS40" s="49"/>
    </row>
    <row r="41" spans="2:45" s="4" customFormat="1" ht="20.100000000000001" customHeight="1" x14ac:dyDescent="0.15">
      <c r="B41" s="60" t="str">
        <f>IF($V$5&lt;&gt;"",$V$5,"-")</f>
        <v>-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5"/>
      <c r="AH41" s="130" t="str">
        <f t="shared" si="36"/>
        <v>-</v>
      </c>
      <c r="AI41" s="148">
        <f>AQ41</f>
        <v>0</v>
      </c>
      <c r="AJ41" s="53" t="str">
        <f t="shared" si="32"/>
        <v/>
      </c>
      <c r="AK41" s="53" t="str">
        <f t="shared" si="31"/>
        <v>-</v>
      </c>
      <c r="AL41" s="124">
        <f>AR41</f>
        <v>0</v>
      </c>
      <c r="AM41" s="121" t="str">
        <f>IFERROR(AL41/AP41,"")</f>
        <v/>
      </c>
      <c r="AN41" s="152">
        <f>COUNT(C33:AG33)</f>
        <v>31</v>
      </c>
      <c r="AO41" s="153">
        <f t="shared" si="35"/>
        <v>0</v>
      </c>
      <c r="AP41" s="153">
        <f t="shared" si="33"/>
        <v>0</v>
      </c>
      <c r="AQ41" s="153">
        <f>COUNTIF(C41:AG41,"○")</f>
        <v>0</v>
      </c>
      <c r="AR41" s="153">
        <f t="shared" si="34"/>
        <v>0</v>
      </c>
      <c r="AS41" s="49"/>
    </row>
    <row r="42" spans="2:45" s="4" customFormat="1" ht="20.100000000000001" customHeight="1" thickBot="1" x14ac:dyDescent="0.2">
      <c r="B42" s="61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79"/>
      <c r="AH42" s="131" t="str">
        <f t="shared" si="36"/>
        <v>-</v>
      </c>
      <c r="AI42" s="5">
        <f t="shared" ref="AI42" si="37">AQ42</f>
        <v>0</v>
      </c>
      <c r="AJ42" s="66" t="str">
        <f>IFERROR(AI42/AO42,"")</f>
        <v/>
      </c>
      <c r="AK42" s="66" t="str">
        <f t="shared" si="31"/>
        <v>-</v>
      </c>
      <c r="AL42" s="125">
        <f t="shared" ref="AL42" si="38">AR42</f>
        <v>0</v>
      </c>
      <c r="AM42" s="117" t="str">
        <f t="shared" ref="AM42" si="39">IFERROR(AL42/AP42,"")</f>
        <v/>
      </c>
      <c r="AN42" s="152">
        <f>COUNT(C33:AG33)</f>
        <v>31</v>
      </c>
      <c r="AO42" s="153">
        <f t="shared" si="35"/>
        <v>0</v>
      </c>
      <c r="AP42" s="153">
        <f t="shared" si="33"/>
        <v>0</v>
      </c>
      <c r="AQ42" s="153">
        <f t="shared" ref="AQ42" si="40">COUNTIF(C42:AG42,"○")</f>
        <v>0</v>
      </c>
      <c r="AR42" s="153">
        <f>AR30+AQ42</f>
        <v>0</v>
      </c>
      <c r="AS42" s="49"/>
    </row>
    <row r="43" spans="2:45" ht="14.25" thickBot="1" x14ac:dyDescent="0.2">
      <c r="AR43" s="35"/>
    </row>
    <row r="44" spans="2:45" ht="13.5" customHeight="1" x14ac:dyDescent="0.15">
      <c r="B44" s="155" t="s">
        <v>0</v>
      </c>
      <c r="C44" s="199">
        <f>DATE(YEAR(C32),MONTH(C32)+1,DAY(C32))</f>
        <v>45658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18" t="s">
        <v>17</v>
      </c>
      <c r="AI44" s="203" t="s">
        <v>48</v>
      </c>
      <c r="AJ44" s="204"/>
      <c r="AK44" s="220"/>
      <c r="AL44" s="222" t="s">
        <v>11</v>
      </c>
      <c r="AM44" s="210"/>
      <c r="AN44" s="213" t="s">
        <v>16</v>
      </c>
      <c r="AO44" s="215" t="s">
        <v>18</v>
      </c>
      <c r="AP44" s="189" t="s">
        <v>19</v>
      </c>
      <c r="AQ44" s="191"/>
      <c r="AR44" s="177"/>
    </row>
    <row r="45" spans="2:45" x14ac:dyDescent="0.15">
      <c r="B45" s="12" t="s">
        <v>1</v>
      </c>
      <c r="C45" s="13">
        <f>DATE(YEAR(C44),MONTH(C44),DAY(C44))</f>
        <v>45658</v>
      </c>
      <c r="D45" s="13">
        <f>IF(MONTH(DATE(YEAR(C45),MONTH(C45),DAY(C45)+1))=MONTH($C44),DATE(YEAR(C45),MONTH(C45),DAY(C45)+1),"")</f>
        <v>45659</v>
      </c>
      <c r="E45" s="13">
        <f t="shared" ref="E45:AG45" si="41">IF(MONTH(DATE(YEAR(D45),MONTH(D45),DAY(D45)+1))=MONTH($C44),DATE(YEAR(D45),MONTH(D45),DAY(D45)+1),"")</f>
        <v>45660</v>
      </c>
      <c r="F45" s="18">
        <f t="shared" si="41"/>
        <v>45661</v>
      </c>
      <c r="G45" s="13">
        <f t="shared" si="41"/>
        <v>45662</v>
      </c>
      <c r="H45" s="13">
        <f t="shared" si="41"/>
        <v>45663</v>
      </c>
      <c r="I45" s="13">
        <f t="shared" si="41"/>
        <v>45664</v>
      </c>
      <c r="J45" s="13">
        <f t="shared" si="41"/>
        <v>45665</v>
      </c>
      <c r="K45" s="13">
        <f t="shared" si="41"/>
        <v>45666</v>
      </c>
      <c r="L45" s="13">
        <f t="shared" si="41"/>
        <v>45667</v>
      </c>
      <c r="M45" s="13">
        <f t="shared" si="41"/>
        <v>45668</v>
      </c>
      <c r="N45" s="13">
        <f t="shared" si="41"/>
        <v>45669</v>
      </c>
      <c r="O45" s="13">
        <f t="shared" si="41"/>
        <v>45670</v>
      </c>
      <c r="P45" s="13">
        <f t="shared" si="41"/>
        <v>45671</v>
      </c>
      <c r="Q45" s="13">
        <f t="shared" si="41"/>
        <v>45672</v>
      </c>
      <c r="R45" s="13">
        <f t="shared" si="41"/>
        <v>45673</v>
      </c>
      <c r="S45" s="13">
        <f t="shared" si="41"/>
        <v>45674</v>
      </c>
      <c r="T45" s="13">
        <f t="shared" si="41"/>
        <v>45675</v>
      </c>
      <c r="U45" s="13">
        <f t="shared" si="41"/>
        <v>45676</v>
      </c>
      <c r="V45" s="13">
        <f t="shared" si="41"/>
        <v>45677</v>
      </c>
      <c r="W45" s="13">
        <f t="shared" si="41"/>
        <v>45678</v>
      </c>
      <c r="X45" s="13">
        <f t="shared" si="41"/>
        <v>45679</v>
      </c>
      <c r="Y45" s="13">
        <f t="shared" si="41"/>
        <v>45680</v>
      </c>
      <c r="Z45" s="13">
        <f t="shared" si="41"/>
        <v>45681</v>
      </c>
      <c r="AA45" s="13">
        <f t="shared" si="41"/>
        <v>45682</v>
      </c>
      <c r="AB45" s="13">
        <f t="shared" si="41"/>
        <v>45683</v>
      </c>
      <c r="AC45" s="13">
        <f t="shared" si="41"/>
        <v>45684</v>
      </c>
      <c r="AD45" s="13">
        <f t="shared" si="41"/>
        <v>45685</v>
      </c>
      <c r="AE45" s="13">
        <f t="shared" si="41"/>
        <v>45686</v>
      </c>
      <c r="AF45" s="13">
        <f t="shared" si="41"/>
        <v>45687</v>
      </c>
      <c r="AG45" s="32">
        <f t="shared" si="41"/>
        <v>45688</v>
      </c>
      <c r="AH45" s="219"/>
      <c r="AI45" s="206"/>
      <c r="AJ45" s="207"/>
      <c r="AK45" s="221"/>
      <c r="AL45" s="223"/>
      <c r="AM45" s="212"/>
      <c r="AN45" s="214"/>
      <c r="AO45" s="216"/>
      <c r="AP45" s="190"/>
      <c r="AQ45" s="191"/>
      <c r="AR45" s="177"/>
    </row>
    <row r="46" spans="2:45" ht="12.95" customHeight="1" x14ac:dyDescent="0.15">
      <c r="B46" s="12" t="s">
        <v>2</v>
      </c>
      <c r="C46" s="14" t="str">
        <f t="shared" ref="C46:AG46" si="42">TEXT(C45,"aaa")</f>
        <v>水</v>
      </c>
      <c r="D46" s="14" t="str">
        <f t="shared" si="42"/>
        <v>木</v>
      </c>
      <c r="E46" s="14" t="str">
        <f t="shared" si="42"/>
        <v>金</v>
      </c>
      <c r="F46" s="19" t="str">
        <f t="shared" si="42"/>
        <v>土</v>
      </c>
      <c r="G46" s="14" t="str">
        <f t="shared" si="42"/>
        <v>日</v>
      </c>
      <c r="H46" s="14" t="str">
        <f t="shared" si="42"/>
        <v>月</v>
      </c>
      <c r="I46" s="14" t="str">
        <f t="shared" si="42"/>
        <v>火</v>
      </c>
      <c r="J46" s="14" t="str">
        <f t="shared" si="42"/>
        <v>水</v>
      </c>
      <c r="K46" s="14" t="str">
        <f t="shared" si="42"/>
        <v>木</v>
      </c>
      <c r="L46" s="14" t="str">
        <f t="shared" si="42"/>
        <v>金</v>
      </c>
      <c r="M46" s="14" t="str">
        <f t="shared" si="42"/>
        <v>土</v>
      </c>
      <c r="N46" s="14" t="str">
        <f t="shared" si="42"/>
        <v>日</v>
      </c>
      <c r="O46" s="14" t="str">
        <f t="shared" si="42"/>
        <v>月</v>
      </c>
      <c r="P46" s="14" t="str">
        <f t="shared" si="42"/>
        <v>火</v>
      </c>
      <c r="Q46" s="14" t="str">
        <f t="shared" si="42"/>
        <v>水</v>
      </c>
      <c r="R46" s="14" t="str">
        <f t="shared" si="42"/>
        <v>木</v>
      </c>
      <c r="S46" s="14" t="str">
        <f t="shared" si="42"/>
        <v>金</v>
      </c>
      <c r="T46" s="14" t="str">
        <f t="shared" si="42"/>
        <v>土</v>
      </c>
      <c r="U46" s="14" t="str">
        <f t="shared" si="42"/>
        <v>日</v>
      </c>
      <c r="V46" s="14" t="str">
        <f t="shared" si="42"/>
        <v>月</v>
      </c>
      <c r="W46" s="14" t="str">
        <f t="shared" si="42"/>
        <v>火</v>
      </c>
      <c r="X46" s="14" t="str">
        <f t="shared" si="42"/>
        <v>水</v>
      </c>
      <c r="Y46" s="14" t="str">
        <f t="shared" si="42"/>
        <v>木</v>
      </c>
      <c r="Z46" s="14" t="str">
        <f t="shared" si="42"/>
        <v>金</v>
      </c>
      <c r="AA46" s="14" t="str">
        <f t="shared" si="42"/>
        <v>土</v>
      </c>
      <c r="AB46" s="14" t="str">
        <f t="shared" si="42"/>
        <v>日</v>
      </c>
      <c r="AC46" s="14" t="str">
        <f t="shared" si="42"/>
        <v>月</v>
      </c>
      <c r="AD46" s="14" t="str">
        <f t="shared" si="42"/>
        <v>火</v>
      </c>
      <c r="AE46" s="14" t="str">
        <f t="shared" si="42"/>
        <v>水</v>
      </c>
      <c r="AF46" s="14" t="str">
        <f t="shared" si="42"/>
        <v>木</v>
      </c>
      <c r="AG46" s="145" t="str">
        <f t="shared" si="42"/>
        <v>金</v>
      </c>
      <c r="AH46" s="219"/>
      <c r="AI46" s="193" t="s">
        <v>42</v>
      </c>
      <c r="AJ46" s="194" t="s">
        <v>12</v>
      </c>
      <c r="AK46" s="224" t="s">
        <v>49</v>
      </c>
      <c r="AL46" s="225" t="s">
        <v>42</v>
      </c>
      <c r="AM46" s="197" t="s">
        <v>13</v>
      </c>
      <c r="AN46" s="213">
        <f>COUNT(C45:AG45)</f>
        <v>31</v>
      </c>
      <c r="AO46" s="215">
        <f>AN46-AH46</f>
        <v>31</v>
      </c>
      <c r="AP46" s="189">
        <f>SUM(AO$8:AO48)</f>
        <v>123</v>
      </c>
      <c r="AQ46" s="191"/>
      <c r="AR46" s="177"/>
    </row>
    <row r="47" spans="2:45" s="3" customFormat="1" ht="62.1" customHeight="1" x14ac:dyDescent="0.15">
      <c r="B47" s="185" t="s">
        <v>3</v>
      </c>
      <c r="C47" s="187" t="str">
        <f>IFERROR(VLOOKUP(C45,祝日一覧!$A:$C,3,FALSE),"")</f>
        <v>元日</v>
      </c>
      <c r="D47" s="187" t="str">
        <f>IFERROR(VLOOKUP(D45,祝日一覧!$A:$C,3,FALSE),"")</f>
        <v>年末年始休暇</v>
      </c>
      <c r="E47" s="187" t="str">
        <f>IFERROR(VLOOKUP(E45,祝日一覧!$A:$C,3,FALSE),"")</f>
        <v>年末年始休暇</v>
      </c>
      <c r="F47" s="187" t="str">
        <f>IFERROR(VLOOKUP(F45,祝日一覧!$A:$C,3,FALSE),"")</f>
        <v/>
      </c>
      <c r="G47" s="187" t="str">
        <f>IFERROR(VLOOKUP(G45,祝日一覧!$A:$C,3,FALSE),"")</f>
        <v/>
      </c>
      <c r="H47" s="187" t="str">
        <f>IFERROR(VLOOKUP(H45,祝日一覧!$A:$C,3,FALSE),"")</f>
        <v/>
      </c>
      <c r="I47" s="187" t="str">
        <f>IFERROR(VLOOKUP(I45,祝日一覧!$A:$C,3,FALSE),"")</f>
        <v/>
      </c>
      <c r="J47" s="187" t="str">
        <f>IFERROR(VLOOKUP(J45,祝日一覧!$A:$C,3,FALSE),"")</f>
        <v/>
      </c>
      <c r="K47" s="187" t="str">
        <f>IFERROR(VLOOKUP(K45,祝日一覧!$A:$C,3,FALSE),"")</f>
        <v/>
      </c>
      <c r="L47" s="187" t="str">
        <f>IFERROR(VLOOKUP(L45,祝日一覧!$A:$C,3,FALSE),"")</f>
        <v/>
      </c>
      <c r="M47" s="187" t="str">
        <f>IFERROR(VLOOKUP(M45,祝日一覧!$A:$C,3,FALSE),"")</f>
        <v/>
      </c>
      <c r="N47" s="187" t="str">
        <f>IFERROR(VLOOKUP(N45,祝日一覧!$A:$C,3,FALSE),"")</f>
        <v/>
      </c>
      <c r="O47" s="187" t="str">
        <f>IFERROR(VLOOKUP(O45,祝日一覧!$A:$C,3,FALSE),"")</f>
        <v>成人の日</v>
      </c>
      <c r="P47" s="187" t="str">
        <f>IFERROR(VLOOKUP(P45,祝日一覧!$A:$C,3,FALSE),"")</f>
        <v/>
      </c>
      <c r="Q47" s="187" t="str">
        <f>IFERROR(VLOOKUP(Q45,祝日一覧!$A:$C,3,FALSE),"")</f>
        <v/>
      </c>
      <c r="R47" s="187" t="str">
        <f>IFERROR(VLOOKUP(R45,祝日一覧!$A:$C,3,FALSE),"")</f>
        <v/>
      </c>
      <c r="S47" s="187" t="str">
        <f>IFERROR(VLOOKUP(S45,祝日一覧!$A:$C,3,FALSE),"")</f>
        <v/>
      </c>
      <c r="T47" s="187" t="str">
        <f>IFERROR(VLOOKUP(T45,祝日一覧!$A:$C,3,FALSE),"")</f>
        <v/>
      </c>
      <c r="U47" s="187" t="str">
        <f>IFERROR(VLOOKUP(U45,祝日一覧!$A:$C,3,FALSE),"")</f>
        <v/>
      </c>
      <c r="V47" s="187" t="str">
        <f>IFERROR(VLOOKUP(V45,祝日一覧!$A:$C,3,FALSE),"")</f>
        <v/>
      </c>
      <c r="W47" s="187" t="str">
        <f>IFERROR(VLOOKUP(W45,祝日一覧!$A:$C,3,FALSE),"")</f>
        <v/>
      </c>
      <c r="X47" s="187" t="str">
        <f>IFERROR(VLOOKUP(X45,祝日一覧!$A:$C,3,FALSE),"")</f>
        <v/>
      </c>
      <c r="Y47" s="187" t="str">
        <f>IFERROR(VLOOKUP(Y45,祝日一覧!$A:$C,3,FALSE),"")</f>
        <v/>
      </c>
      <c r="Z47" s="187" t="str">
        <f>IFERROR(VLOOKUP(Z45,祝日一覧!$A:$C,3,FALSE),"")</f>
        <v/>
      </c>
      <c r="AA47" s="187" t="str">
        <f>IFERROR(VLOOKUP(AA45,祝日一覧!$A:$C,3,FALSE),"")</f>
        <v/>
      </c>
      <c r="AB47" s="187" t="str">
        <f>IFERROR(VLOOKUP(AB45,祝日一覧!$A:$C,3,FALSE),"")</f>
        <v/>
      </c>
      <c r="AC47" s="187" t="str">
        <f>IFERROR(VLOOKUP(AC45,祝日一覧!$A:$C,3,FALSE),"")</f>
        <v/>
      </c>
      <c r="AD47" s="187" t="str">
        <f>IFERROR(VLOOKUP(AD45,祝日一覧!$A:$C,3,FALSE),"")</f>
        <v/>
      </c>
      <c r="AE47" s="187" t="str">
        <f>IFERROR(VLOOKUP(AE45,祝日一覧!$A:$C,3,FALSE),"")</f>
        <v/>
      </c>
      <c r="AF47" s="187" t="str">
        <f>IFERROR(VLOOKUP(AF45,祝日一覧!$A:$C,3,FALSE),"")</f>
        <v/>
      </c>
      <c r="AG47" s="229" t="str">
        <f>IFERROR(VLOOKUP(AG45,祝日一覧!$A:$C,3,FALSE),"")</f>
        <v/>
      </c>
      <c r="AH47" s="219"/>
      <c r="AI47" s="193"/>
      <c r="AJ47" s="194"/>
      <c r="AK47" s="224"/>
      <c r="AL47" s="225"/>
      <c r="AM47" s="197"/>
      <c r="AN47" s="214"/>
      <c r="AO47" s="216"/>
      <c r="AP47" s="190"/>
      <c r="AQ47" s="190"/>
      <c r="AR47" s="231"/>
      <c r="AS47" s="50"/>
    </row>
    <row r="48" spans="2:45" s="4" customFormat="1" ht="20.100000000000001" customHeight="1" thickBot="1" x14ac:dyDescent="0.2"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217"/>
      <c r="AH48" s="226"/>
      <c r="AI48" s="5"/>
      <c r="AJ48" s="66" t="e">
        <f>AVERAGE(AJ49:AJ54)</f>
        <v>#DIV/0!</v>
      </c>
      <c r="AK48" s="101" t="e">
        <f>IF(AJ48&gt;=0.285,"達成","未")</f>
        <v>#DIV/0!</v>
      </c>
      <c r="AL48" s="122"/>
      <c r="AM48" s="117" t="e">
        <f>AVERAGE(AM49:AM53)</f>
        <v>#DIV/0!</v>
      </c>
      <c r="AN48" s="109" t="s">
        <v>69</v>
      </c>
      <c r="AO48" s="93" t="s">
        <v>70</v>
      </c>
      <c r="AP48" s="94" t="s">
        <v>71</v>
      </c>
      <c r="AQ48" s="96" t="s">
        <v>72</v>
      </c>
      <c r="AR48" s="96" t="s">
        <v>59</v>
      </c>
      <c r="AS48" s="88" t="s">
        <v>68</v>
      </c>
    </row>
    <row r="49" spans="2:45" s="4" customFormat="1" ht="20.100000000000001" customHeight="1" x14ac:dyDescent="0.15">
      <c r="B49" s="69" t="str">
        <f>IF($R$5&lt;&gt;"",$R$5,"-")</f>
        <v>-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98"/>
      <c r="AH49" s="130" t="str">
        <f t="shared" ref="AH49:AH51" si="43">IF(B49="-",B49,"手入力")</f>
        <v>-</v>
      </c>
      <c r="AI49" s="147">
        <f t="shared" ref="AI49:AI54" si="44">AQ49</f>
        <v>0</v>
      </c>
      <c r="AJ49" s="64" t="str">
        <f>IFERROR(AI49/AO49,"")</f>
        <v/>
      </c>
      <c r="AK49" s="106" t="str">
        <f>IFERROR(IF(B49="-",B49,IF(AI49/AO49&gt;=0.285,"達成","未")),"-")</f>
        <v>-</v>
      </c>
      <c r="AL49" s="149">
        <f>AR49</f>
        <v>0</v>
      </c>
      <c r="AM49" s="127" t="str">
        <f>IFERROR(AL49/AP49,"")</f>
        <v/>
      </c>
      <c r="AN49" s="152">
        <f>COUNT(C45:AG45)</f>
        <v>31</v>
      </c>
      <c r="AO49" s="153">
        <f>IF(OR(B49="-",B49=""),0,IFERROR(AN49-AH49,))</f>
        <v>0</v>
      </c>
      <c r="AP49" s="153">
        <f>AO49+AP37</f>
        <v>0</v>
      </c>
      <c r="AQ49" s="153">
        <f>COUNTIF(C49:AG49,"○")</f>
        <v>0</v>
      </c>
      <c r="AR49" s="153">
        <f>AR37+AQ49</f>
        <v>0</v>
      </c>
      <c r="AS49" s="144">
        <f>IF(AS50&gt;=1,0,IF(SUM(AO49:AO54)=0,1,IF(AK48="達成",1,0)))</f>
        <v>1</v>
      </c>
    </row>
    <row r="50" spans="2:45" s="4" customFormat="1" ht="20.100000000000001" customHeight="1" x14ac:dyDescent="0.15">
      <c r="B50" s="60" t="str">
        <f>IF($S$5&lt;&gt;"",$S$5,"-")</f>
        <v>-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5"/>
      <c r="AH50" s="130" t="str">
        <f t="shared" si="43"/>
        <v>-</v>
      </c>
      <c r="AI50" s="148">
        <f t="shared" si="44"/>
        <v>0</v>
      </c>
      <c r="AJ50" s="53" t="str">
        <f>IFERROR(AI50/AO50,"")</f>
        <v/>
      </c>
      <c r="AK50" s="107" t="str">
        <f t="shared" ref="AK50:AK54" si="45">IFERROR(IF(B50="-",B50,IF(AI50/AO50&gt;=0.285,"達成","未")),"-")</f>
        <v>-</v>
      </c>
      <c r="AL50" s="150">
        <f>AR50</f>
        <v>0</v>
      </c>
      <c r="AM50" s="121" t="str">
        <f>IFERROR(AL50/AP50,"")</f>
        <v/>
      </c>
      <c r="AN50" s="152">
        <f>COUNT(C45:AG45)</f>
        <v>31</v>
      </c>
      <c r="AO50" s="153">
        <f>IF(OR(B50="-",B50=""),0,IFERROR(AN50-AH50,))</f>
        <v>0</v>
      </c>
      <c r="AP50" s="153">
        <f>AO50+AP38</f>
        <v>0</v>
      </c>
      <c r="AQ50" s="153">
        <f>COUNTIF(C50:AG50,"○")</f>
        <v>0</v>
      </c>
      <c r="AR50" s="153">
        <f>AR38+AQ50</f>
        <v>0</v>
      </c>
      <c r="AS50" s="49">
        <f>COUNTIF(AH49:AH54,"手入力")</f>
        <v>0</v>
      </c>
    </row>
    <row r="51" spans="2:45" s="4" customFormat="1" ht="20.100000000000001" customHeight="1" x14ac:dyDescent="0.15">
      <c r="B51" s="60" t="str">
        <f>IF($T$5&lt;&gt;"",$T$5,"-")</f>
        <v>-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5"/>
      <c r="AH51" s="130" t="str">
        <f t="shared" si="43"/>
        <v>-</v>
      </c>
      <c r="AI51" s="148">
        <f t="shared" si="44"/>
        <v>0</v>
      </c>
      <c r="AJ51" s="53" t="str">
        <f>IFERROR(AI51/AO51,"")</f>
        <v/>
      </c>
      <c r="AK51" s="107" t="str">
        <f t="shared" si="45"/>
        <v>-</v>
      </c>
      <c r="AL51" s="150">
        <f>AR51</f>
        <v>0</v>
      </c>
      <c r="AM51" s="121" t="str">
        <f>IFERROR(AL51/AP51,"")</f>
        <v/>
      </c>
      <c r="AN51" s="152">
        <f>COUNT(C45:AG45)</f>
        <v>31</v>
      </c>
      <c r="AO51" s="153">
        <f t="shared" ref="AO51:AO54" si="46">IF(OR(B51="-",B51=""),0,IFERROR(AN51-AH51,))</f>
        <v>0</v>
      </c>
      <c r="AP51" s="153">
        <f t="shared" ref="AP51:AP54" si="47">AO51+AP39</f>
        <v>0</v>
      </c>
      <c r="AQ51" s="153">
        <f>COUNTIF(C51:AG51,"○")</f>
        <v>0</v>
      </c>
      <c r="AR51" s="153">
        <f t="shared" ref="AR51:AR53" si="48">AR39+AQ51</f>
        <v>0</v>
      </c>
      <c r="AS51" s="49"/>
    </row>
    <row r="52" spans="2:45" s="4" customFormat="1" ht="20.100000000000001" customHeight="1" x14ac:dyDescent="0.15">
      <c r="B52" s="60" t="str">
        <f>IF($U$5&lt;&gt;"",$U$5,"-")</f>
        <v>-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5"/>
      <c r="AH52" s="130" t="str">
        <f t="shared" ref="AH52:AH54" si="49">IF(B52="-",B52,"手入力")</f>
        <v>-</v>
      </c>
      <c r="AI52" s="148">
        <f t="shared" si="44"/>
        <v>0</v>
      </c>
      <c r="AJ52" s="53" t="str">
        <f t="shared" ref="AJ52:AJ53" si="50">IFERROR(AI52/AO52,"")</f>
        <v/>
      </c>
      <c r="AK52" s="107" t="str">
        <f t="shared" si="45"/>
        <v>-</v>
      </c>
      <c r="AL52" s="150">
        <f>AR52</f>
        <v>0</v>
      </c>
      <c r="AM52" s="121" t="str">
        <f>IFERROR(AL52/AP52,"")</f>
        <v/>
      </c>
      <c r="AN52" s="152">
        <f>COUNT(C45:AG45)</f>
        <v>31</v>
      </c>
      <c r="AO52" s="153">
        <f t="shared" si="46"/>
        <v>0</v>
      </c>
      <c r="AP52" s="153">
        <f t="shared" si="47"/>
        <v>0</v>
      </c>
      <c r="AQ52" s="153">
        <f>COUNTIF(C52:AG52,"○")</f>
        <v>0</v>
      </c>
      <c r="AR52" s="153">
        <f t="shared" si="48"/>
        <v>0</v>
      </c>
      <c r="AS52" s="49"/>
    </row>
    <row r="53" spans="2:45" s="4" customFormat="1" ht="20.100000000000001" customHeight="1" x14ac:dyDescent="0.15">
      <c r="B53" s="60" t="str">
        <f>IF($V$5&lt;&gt;"",$V$5,"-")</f>
        <v>-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5"/>
      <c r="AH53" s="130" t="str">
        <f t="shared" si="49"/>
        <v>-</v>
      </c>
      <c r="AI53" s="148">
        <f t="shared" si="44"/>
        <v>0</v>
      </c>
      <c r="AJ53" s="53" t="str">
        <f t="shared" si="50"/>
        <v/>
      </c>
      <c r="AK53" s="107" t="str">
        <f t="shared" si="45"/>
        <v>-</v>
      </c>
      <c r="AL53" s="150">
        <f>AR53</f>
        <v>0</v>
      </c>
      <c r="AM53" s="121" t="str">
        <f>IFERROR(AL53/AP53,"")</f>
        <v/>
      </c>
      <c r="AN53" s="152">
        <f>COUNT(C45:AG45)</f>
        <v>31</v>
      </c>
      <c r="AO53" s="153">
        <f t="shared" si="46"/>
        <v>0</v>
      </c>
      <c r="AP53" s="153">
        <f t="shared" si="47"/>
        <v>0</v>
      </c>
      <c r="AQ53" s="153">
        <f>COUNTIF(C53:AG53,"○")</f>
        <v>0</v>
      </c>
      <c r="AR53" s="153">
        <f t="shared" si="48"/>
        <v>0</v>
      </c>
      <c r="AS53" s="49"/>
    </row>
    <row r="54" spans="2:45" s="4" customFormat="1" ht="20.100000000000001" customHeight="1" thickBot="1" x14ac:dyDescent="0.2">
      <c r="B54" s="61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9"/>
      <c r="AH54" s="131" t="str">
        <f t="shared" si="49"/>
        <v>-</v>
      </c>
      <c r="AI54" s="5">
        <f t="shared" si="44"/>
        <v>0</v>
      </c>
      <c r="AJ54" s="66" t="str">
        <f>IFERROR(AI54/AO54,"")</f>
        <v/>
      </c>
      <c r="AK54" s="33" t="str">
        <f t="shared" si="45"/>
        <v>-</v>
      </c>
      <c r="AL54" s="122">
        <f t="shared" ref="AL54" si="51">AR54</f>
        <v>0</v>
      </c>
      <c r="AM54" s="117" t="str">
        <f t="shared" ref="AM54" si="52">IFERROR(AL54/AP54,"")</f>
        <v/>
      </c>
      <c r="AN54" s="152">
        <f>COUNT(C45:AG45)</f>
        <v>31</v>
      </c>
      <c r="AO54" s="153">
        <f t="shared" si="46"/>
        <v>0</v>
      </c>
      <c r="AP54" s="153">
        <f t="shared" si="47"/>
        <v>0</v>
      </c>
      <c r="AQ54" s="153">
        <f t="shared" ref="AQ54" si="53">COUNTIF(C54:AG54,"○")</f>
        <v>0</v>
      </c>
      <c r="AR54" s="153">
        <f>AR42+AQ54</f>
        <v>0</v>
      </c>
      <c r="AS54" s="49"/>
    </row>
    <row r="55" spans="2:45" ht="14.25" thickBot="1" x14ac:dyDescent="0.2">
      <c r="AR55" s="35"/>
    </row>
    <row r="56" spans="2:45" ht="13.5" customHeight="1" x14ac:dyDescent="0.15">
      <c r="B56" s="155" t="s">
        <v>0</v>
      </c>
      <c r="C56" s="199">
        <f>DATE(YEAR(C44),MONTH(C44)+1,DAY(C44))</f>
        <v>45689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1" t="s">
        <v>17</v>
      </c>
      <c r="AI56" s="203" t="s">
        <v>48</v>
      </c>
      <c r="AJ56" s="204"/>
      <c r="AK56" s="220"/>
      <c r="AL56" s="222" t="s">
        <v>11</v>
      </c>
      <c r="AM56" s="210"/>
      <c r="AN56" s="213" t="s">
        <v>16</v>
      </c>
      <c r="AO56" s="215" t="s">
        <v>18</v>
      </c>
      <c r="AP56" s="189" t="s">
        <v>19</v>
      </c>
      <c r="AQ56" s="191"/>
      <c r="AR56" s="177"/>
    </row>
    <row r="57" spans="2:45" x14ac:dyDescent="0.15">
      <c r="B57" s="12" t="s">
        <v>1</v>
      </c>
      <c r="C57" s="13">
        <f>DATE(YEAR(C56),MONTH(C56),DAY(C56))</f>
        <v>45689</v>
      </c>
      <c r="D57" s="13">
        <f>IF(MONTH(DATE(YEAR(C57),MONTH(C57),DAY(C57)+1))=MONTH($C56),DATE(YEAR(C57),MONTH(C57),DAY(C57)+1),"")</f>
        <v>45690</v>
      </c>
      <c r="E57" s="13">
        <f t="shared" ref="E57:AF57" si="54">IF(MONTH(DATE(YEAR(D57),MONTH(D57),DAY(D57)+1))=MONTH($C56),DATE(YEAR(D57),MONTH(D57),DAY(D57)+1),"")</f>
        <v>45691</v>
      </c>
      <c r="F57" s="18">
        <f t="shared" si="54"/>
        <v>45692</v>
      </c>
      <c r="G57" s="13">
        <f t="shared" si="54"/>
        <v>45693</v>
      </c>
      <c r="H57" s="13">
        <f t="shared" si="54"/>
        <v>45694</v>
      </c>
      <c r="I57" s="13">
        <f t="shared" si="54"/>
        <v>45695</v>
      </c>
      <c r="J57" s="13">
        <f>IF(MONTH(DATE(YEAR(I57),MONTH(I57),DAY(I57)+1))=MONTH($C56),DATE(YEAR(I57),MONTH(I57),DAY(I57)+1),"")</f>
        <v>45696</v>
      </c>
      <c r="K57" s="13">
        <f t="shared" si="54"/>
        <v>45697</v>
      </c>
      <c r="L57" s="13">
        <f t="shared" si="54"/>
        <v>45698</v>
      </c>
      <c r="M57" s="13">
        <f t="shared" si="54"/>
        <v>45699</v>
      </c>
      <c r="N57" s="13">
        <f t="shared" si="54"/>
        <v>45700</v>
      </c>
      <c r="O57" s="13">
        <f t="shared" si="54"/>
        <v>45701</v>
      </c>
      <c r="P57" s="13">
        <f t="shared" si="54"/>
        <v>45702</v>
      </c>
      <c r="Q57" s="13">
        <f t="shared" si="54"/>
        <v>45703</v>
      </c>
      <c r="R57" s="13">
        <f t="shared" si="54"/>
        <v>45704</v>
      </c>
      <c r="S57" s="13">
        <f t="shared" si="54"/>
        <v>45705</v>
      </c>
      <c r="T57" s="13">
        <f t="shared" si="54"/>
        <v>45706</v>
      </c>
      <c r="U57" s="13">
        <f t="shared" si="54"/>
        <v>45707</v>
      </c>
      <c r="V57" s="13">
        <f t="shared" si="54"/>
        <v>45708</v>
      </c>
      <c r="W57" s="13">
        <f t="shared" si="54"/>
        <v>45709</v>
      </c>
      <c r="X57" s="13">
        <f t="shared" si="54"/>
        <v>45710</v>
      </c>
      <c r="Y57" s="13">
        <f t="shared" si="54"/>
        <v>45711</v>
      </c>
      <c r="Z57" s="13">
        <f t="shared" si="54"/>
        <v>45712</v>
      </c>
      <c r="AA57" s="13">
        <f t="shared" si="54"/>
        <v>45713</v>
      </c>
      <c r="AB57" s="13">
        <f t="shared" si="54"/>
        <v>45714</v>
      </c>
      <c r="AC57" s="13">
        <f t="shared" si="54"/>
        <v>45715</v>
      </c>
      <c r="AD57" s="13">
        <f t="shared" si="54"/>
        <v>45716</v>
      </c>
      <c r="AE57" s="13" t="str">
        <f t="shared" si="54"/>
        <v/>
      </c>
      <c r="AF57" s="13" t="e">
        <f t="shared" si="54"/>
        <v>#VALUE!</v>
      </c>
      <c r="AG57" s="32" t="e">
        <f>IF(MONTH(DATE(YEAR(AF57),MONTH(AF57),DAY(AF57)+1))=MONTH($C56),DATE(YEAR(AF57),MONTH(AF57),DAY(AF57)+1),"")</f>
        <v>#VALUE!</v>
      </c>
      <c r="AH57" s="202"/>
      <c r="AI57" s="206"/>
      <c r="AJ57" s="207"/>
      <c r="AK57" s="221"/>
      <c r="AL57" s="223"/>
      <c r="AM57" s="212"/>
      <c r="AN57" s="214"/>
      <c r="AO57" s="216"/>
      <c r="AP57" s="190"/>
      <c r="AQ57" s="191"/>
      <c r="AR57" s="177"/>
    </row>
    <row r="58" spans="2:45" x14ac:dyDescent="0.15">
      <c r="B58" s="12" t="s">
        <v>2</v>
      </c>
      <c r="C58" s="14" t="str">
        <f t="shared" ref="C58:AG58" si="55">TEXT(C57,"aaa")</f>
        <v>土</v>
      </c>
      <c r="D58" s="14" t="str">
        <f t="shared" si="55"/>
        <v>日</v>
      </c>
      <c r="E58" s="14" t="str">
        <f t="shared" si="55"/>
        <v>月</v>
      </c>
      <c r="F58" s="19" t="str">
        <f t="shared" si="55"/>
        <v>火</v>
      </c>
      <c r="G58" s="14" t="str">
        <f t="shared" si="55"/>
        <v>水</v>
      </c>
      <c r="H58" s="14" t="str">
        <f t="shared" si="55"/>
        <v>木</v>
      </c>
      <c r="I58" s="14" t="str">
        <f t="shared" si="55"/>
        <v>金</v>
      </c>
      <c r="J58" s="14" t="str">
        <f t="shared" si="55"/>
        <v>土</v>
      </c>
      <c r="K58" s="14" t="str">
        <f t="shared" si="55"/>
        <v>日</v>
      </c>
      <c r="L58" s="14" t="str">
        <f t="shared" si="55"/>
        <v>月</v>
      </c>
      <c r="M58" s="14" t="str">
        <f t="shared" si="55"/>
        <v>火</v>
      </c>
      <c r="N58" s="14" t="str">
        <f t="shared" si="55"/>
        <v>水</v>
      </c>
      <c r="O58" s="14" t="str">
        <f t="shared" si="55"/>
        <v>木</v>
      </c>
      <c r="P58" s="14" t="str">
        <f t="shared" si="55"/>
        <v>金</v>
      </c>
      <c r="Q58" s="14" t="str">
        <f t="shared" si="55"/>
        <v>土</v>
      </c>
      <c r="R58" s="14" t="str">
        <f t="shared" si="55"/>
        <v>日</v>
      </c>
      <c r="S58" s="14" t="str">
        <f t="shared" si="55"/>
        <v>月</v>
      </c>
      <c r="T58" s="14" t="str">
        <f t="shared" si="55"/>
        <v>火</v>
      </c>
      <c r="U58" s="14" t="str">
        <f t="shared" si="55"/>
        <v>水</v>
      </c>
      <c r="V58" s="14" t="str">
        <f t="shared" si="55"/>
        <v>木</v>
      </c>
      <c r="W58" s="14" t="str">
        <f t="shared" si="55"/>
        <v>金</v>
      </c>
      <c r="X58" s="14" t="str">
        <f t="shared" si="55"/>
        <v>土</v>
      </c>
      <c r="Y58" s="14" t="str">
        <f t="shared" si="55"/>
        <v>日</v>
      </c>
      <c r="Z58" s="14" t="str">
        <f t="shared" si="55"/>
        <v>月</v>
      </c>
      <c r="AA58" s="14" t="str">
        <f t="shared" si="55"/>
        <v>火</v>
      </c>
      <c r="AB58" s="14" t="str">
        <f t="shared" si="55"/>
        <v>水</v>
      </c>
      <c r="AC58" s="14" t="str">
        <f t="shared" si="55"/>
        <v>木</v>
      </c>
      <c r="AD58" s="14" t="str">
        <f t="shared" si="55"/>
        <v>金</v>
      </c>
      <c r="AE58" s="14" t="str">
        <f t="shared" si="55"/>
        <v/>
      </c>
      <c r="AF58" s="14" t="e">
        <f t="shared" si="55"/>
        <v>#VALUE!</v>
      </c>
      <c r="AG58" s="145" t="e">
        <f t="shared" si="55"/>
        <v>#VALUE!</v>
      </c>
      <c r="AH58" s="202"/>
      <c r="AI58" s="193" t="s">
        <v>42</v>
      </c>
      <c r="AJ58" s="194" t="s">
        <v>12</v>
      </c>
      <c r="AK58" s="224" t="s">
        <v>49</v>
      </c>
      <c r="AL58" s="225" t="s">
        <v>42</v>
      </c>
      <c r="AM58" s="197" t="s">
        <v>13</v>
      </c>
      <c r="AN58" s="213">
        <f>COUNT(C57:AG57)</f>
        <v>28</v>
      </c>
      <c r="AO58" s="215">
        <f>AN58-AH58</f>
        <v>28</v>
      </c>
      <c r="AP58" s="215">
        <f>SUM(AO$8:AO60)</f>
        <v>151</v>
      </c>
      <c r="AQ58" s="56"/>
      <c r="AR58" s="55"/>
      <c r="AS58" s="110"/>
    </row>
    <row r="59" spans="2:45" s="3" customFormat="1" ht="62.1" customHeight="1" x14ac:dyDescent="0.15">
      <c r="B59" s="185" t="s">
        <v>3</v>
      </c>
      <c r="C59" s="187" t="str">
        <f>IFERROR(VLOOKUP(C57,祝日一覧!$A:$C,3,FALSE),"")</f>
        <v/>
      </c>
      <c r="D59" s="187" t="str">
        <f>IFERROR(VLOOKUP(D57,祝日一覧!$A:$C,3,FALSE),"")</f>
        <v/>
      </c>
      <c r="E59" s="187" t="str">
        <f>IFERROR(VLOOKUP(E57,祝日一覧!$A:$C,3,FALSE),"")</f>
        <v/>
      </c>
      <c r="F59" s="187" t="str">
        <f>IFERROR(VLOOKUP(F57,祝日一覧!$A:$C,3,FALSE),"")</f>
        <v/>
      </c>
      <c r="G59" s="187" t="str">
        <f>IFERROR(VLOOKUP(G57,祝日一覧!$A:$C,3,FALSE),"")</f>
        <v/>
      </c>
      <c r="H59" s="187" t="str">
        <f>IFERROR(VLOOKUP(H57,祝日一覧!$A:$C,3,FALSE),"")</f>
        <v/>
      </c>
      <c r="I59" s="187" t="str">
        <f>IFERROR(VLOOKUP(I57,祝日一覧!$A:$C,3,FALSE),"")</f>
        <v/>
      </c>
      <c r="J59" s="187" t="str">
        <f>IFERROR(VLOOKUP(J57,祝日一覧!$A:$C,3,FALSE),"")</f>
        <v/>
      </c>
      <c r="K59" s="187" t="str">
        <f>IFERROR(VLOOKUP(K57,祝日一覧!$A:$C,3,FALSE),"")</f>
        <v/>
      </c>
      <c r="L59" s="187" t="str">
        <f>IFERROR(VLOOKUP(L57,祝日一覧!$A:$C,3,FALSE),"")</f>
        <v/>
      </c>
      <c r="M59" s="187" t="str">
        <f>IFERROR(VLOOKUP(M57,祝日一覧!$A:$C,3,FALSE),"")</f>
        <v>建国記念の日</v>
      </c>
      <c r="N59" s="187" t="str">
        <f>IFERROR(VLOOKUP(N57,祝日一覧!$A:$C,3,FALSE),"")</f>
        <v/>
      </c>
      <c r="O59" s="187" t="str">
        <f>IFERROR(VLOOKUP(O57,祝日一覧!$A:$C,3,FALSE),"")</f>
        <v/>
      </c>
      <c r="P59" s="187" t="str">
        <f>IFERROR(VLOOKUP(P57,祝日一覧!$A:$C,3,FALSE),"")</f>
        <v/>
      </c>
      <c r="Q59" s="187" t="str">
        <f>IFERROR(VLOOKUP(Q57,祝日一覧!$A:$C,3,FALSE),"")</f>
        <v/>
      </c>
      <c r="R59" s="187" t="str">
        <f>IFERROR(VLOOKUP(R57,祝日一覧!$A:$C,3,FALSE),"")</f>
        <v/>
      </c>
      <c r="S59" s="187" t="str">
        <f>IFERROR(VLOOKUP(S57,祝日一覧!$A:$C,3,FALSE),"")</f>
        <v/>
      </c>
      <c r="T59" s="187" t="str">
        <f>IFERROR(VLOOKUP(T57,祝日一覧!$A:$C,3,FALSE),"")</f>
        <v/>
      </c>
      <c r="U59" s="187" t="str">
        <f>IFERROR(VLOOKUP(U57,祝日一覧!$A:$C,3,FALSE),"")</f>
        <v/>
      </c>
      <c r="V59" s="187" t="str">
        <f>IFERROR(VLOOKUP(V57,祝日一覧!$A:$C,3,FALSE),"")</f>
        <v/>
      </c>
      <c r="W59" s="187" t="str">
        <f>IFERROR(VLOOKUP(W57,祝日一覧!$A:$C,3,FALSE),"")</f>
        <v/>
      </c>
      <c r="X59" s="187" t="str">
        <f>IFERROR(VLOOKUP(X57,祝日一覧!$A:$C,3,FALSE),"")</f>
        <v/>
      </c>
      <c r="Y59" s="187" t="str">
        <f>IFERROR(VLOOKUP(Y57,祝日一覧!$A:$C,3,FALSE),"")</f>
        <v>天皇誕生日</v>
      </c>
      <c r="Z59" s="187" t="str">
        <f>IFERROR(VLOOKUP(Z57,祝日一覧!$A:$C,3,FALSE),"")</f>
        <v>振替休日</v>
      </c>
      <c r="AA59" s="187" t="str">
        <f>IFERROR(VLOOKUP(AA57,祝日一覧!$A:$C,3,FALSE),"")</f>
        <v/>
      </c>
      <c r="AB59" s="187" t="str">
        <f>IFERROR(VLOOKUP(AB57,祝日一覧!$A:$C,3,FALSE),"")</f>
        <v/>
      </c>
      <c r="AC59" s="187" t="str">
        <f>IFERROR(VLOOKUP(AC57,祝日一覧!$A:$C,3,FALSE),"")</f>
        <v/>
      </c>
      <c r="AD59" s="187" t="str">
        <f>IFERROR(VLOOKUP(AD57,祝日一覧!$A:$C,3,FALSE),"")</f>
        <v/>
      </c>
      <c r="AE59" s="187" t="str">
        <f>IFERROR(VLOOKUP(AE57,祝日一覧!$A:$C,3,FALSE),"")</f>
        <v/>
      </c>
      <c r="AF59" s="187" t="str">
        <f>IFERROR(VLOOKUP(AF57,祝日一覧!$A:$C,3,FALSE),"")</f>
        <v/>
      </c>
      <c r="AG59" s="229" t="str">
        <f>IFERROR(VLOOKUP(AG57,祝日一覧!$A:$C,3,FALSE),"")</f>
        <v/>
      </c>
      <c r="AH59" s="202"/>
      <c r="AI59" s="193"/>
      <c r="AJ59" s="194"/>
      <c r="AK59" s="224"/>
      <c r="AL59" s="225"/>
      <c r="AM59" s="197"/>
      <c r="AN59" s="232"/>
      <c r="AO59" s="233"/>
      <c r="AP59" s="233"/>
      <c r="AQ59" s="56"/>
      <c r="AR59" s="55"/>
      <c r="AS59" s="110"/>
    </row>
    <row r="60" spans="2:45" s="4" customFormat="1" ht="20.100000000000001" customHeight="1" thickBot="1" x14ac:dyDescent="0.2">
      <c r="B60" s="186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217"/>
      <c r="AH60" s="202"/>
      <c r="AI60" s="5"/>
      <c r="AJ60" s="66" t="e">
        <f>AVERAGE(AJ61:AJ66)</f>
        <v>#DIV/0!</v>
      </c>
      <c r="AK60" s="101" t="e">
        <f>IF(AJ60&gt;=0.285,"達成","未")</f>
        <v>#DIV/0!</v>
      </c>
      <c r="AL60" s="122"/>
      <c r="AM60" s="117" t="e">
        <f>AVERAGE(AM61:AM65)</f>
        <v>#DIV/0!</v>
      </c>
      <c r="AN60" s="109" t="s">
        <v>69</v>
      </c>
      <c r="AO60" s="93" t="s">
        <v>70</v>
      </c>
      <c r="AP60" s="94" t="s">
        <v>71</v>
      </c>
      <c r="AQ60" s="95" t="s">
        <v>72</v>
      </c>
      <c r="AR60" s="95" t="s">
        <v>59</v>
      </c>
      <c r="AS60" s="88" t="s">
        <v>68</v>
      </c>
    </row>
    <row r="61" spans="2:45" s="4" customFormat="1" ht="20.100000000000001" customHeight="1" x14ac:dyDescent="0.15">
      <c r="B61" s="69" t="str">
        <f>IF($R$5&lt;&gt;"",$R$5,"-")</f>
        <v>-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98"/>
      <c r="AH61" s="130" t="str">
        <f t="shared" ref="AH61:AH63" si="56">IF(B61="-",B61,"手入力")</f>
        <v>-</v>
      </c>
      <c r="AI61" s="147">
        <f t="shared" ref="AI61:AI66" si="57">AQ61</f>
        <v>0</v>
      </c>
      <c r="AJ61" s="64" t="str">
        <f>IFERROR(AI61/AO61,"")</f>
        <v/>
      </c>
      <c r="AK61" s="106" t="str">
        <f>IFERROR(IF(B61="-",B61,IF(AI61/AO61&gt;=0.285,"達成","未")),"-")</f>
        <v>-</v>
      </c>
      <c r="AL61" s="129">
        <f>AR61</f>
        <v>0</v>
      </c>
      <c r="AM61" s="119" t="str">
        <f>IFERROR(AL61/AP61,"")</f>
        <v/>
      </c>
      <c r="AN61" s="152">
        <f>COUNT(C57:AG57)</f>
        <v>28</v>
      </c>
      <c r="AO61" s="153">
        <f>IF(OR(B61="-",B61=""),0,IFERROR(AN61-AH61,))</f>
        <v>0</v>
      </c>
      <c r="AP61" s="153">
        <f>AO61+AP49</f>
        <v>0</v>
      </c>
      <c r="AQ61" s="143">
        <f>COUNTIF(C61:AG61,"○")</f>
        <v>0</v>
      </c>
      <c r="AR61" s="143">
        <f>AR49+AQ61</f>
        <v>0</v>
      </c>
      <c r="AS61" s="144">
        <f>IF(AS62&gt;=1,0,IF(SUM(AO61:AO66)=0,1,IF(AK60="達成",1,0)))</f>
        <v>1</v>
      </c>
    </row>
    <row r="62" spans="2:45" s="4" customFormat="1" ht="20.100000000000001" customHeight="1" x14ac:dyDescent="0.15">
      <c r="B62" s="60" t="str">
        <f>IF($S$5&lt;&gt;"",$S$5,"-")</f>
        <v>-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5"/>
      <c r="AH62" s="130" t="str">
        <f t="shared" si="56"/>
        <v>-</v>
      </c>
      <c r="AI62" s="148">
        <f t="shared" si="57"/>
        <v>0</v>
      </c>
      <c r="AJ62" s="53" t="str">
        <f>IFERROR(AI62/AO62,"")</f>
        <v/>
      </c>
      <c r="AK62" s="107" t="str">
        <f t="shared" ref="AK62:AK66" si="58">IFERROR(IF(B62="-",B62,IF(AI62/AO62&gt;=0.285,"達成","未")),"-")</f>
        <v>-</v>
      </c>
      <c r="AL62" s="150">
        <f>AR62</f>
        <v>0</v>
      </c>
      <c r="AM62" s="121" t="str">
        <f>IFERROR(AL62/AP62,"")</f>
        <v/>
      </c>
      <c r="AN62" s="152">
        <f>COUNT(C57:AG57)</f>
        <v>28</v>
      </c>
      <c r="AO62" s="153">
        <f>IF(OR(B62="-",B62=""),0,IFERROR(AN62-AH62,))</f>
        <v>0</v>
      </c>
      <c r="AP62" s="153">
        <f>AO62+AP50</f>
        <v>0</v>
      </c>
      <c r="AQ62" s="153">
        <f>COUNTIF(C62:AG62,"○")</f>
        <v>0</v>
      </c>
      <c r="AR62" s="153">
        <f>AR50+AQ62</f>
        <v>0</v>
      </c>
      <c r="AS62" s="49">
        <f>COUNTIF(AH61:AH66,"手入力")</f>
        <v>0</v>
      </c>
    </row>
    <row r="63" spans="2:45" s="4" customFormat="1" ht="20.100000000000001" customHeight="1" x14ac:dyDescent="0.15">
      <c r="B63" s="60" t="str">
        <f>IF($T$5&lt;&gt;"",$T$5,"-")</f>
        <v>-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5"/>
      <c r="AH63" s="130" t="str">
        <f t="shared" si="56"/>
        <v>-</v>
      </c>
      <c r="AI63" s="148">
        <f t="shared" si="57"/>
        <v>0</v>
      </c>
      <c r="AJ63" s="53" t="str">
        <f>IFERROR(AI63/AO63,"")</f>
        <v/>
      </c>
      <c r="AK63" s="107" t="str">
        <f t="shared" si="58"/>
        <v>-</v>
      </c>
      <c r="AL63" s="150">
        <f>AR63</f>
        <v>0</v>
      </c>
      <c r="AM63" s="121" t="str">
        <f>IFERROR(AL63/AP63,"")</f>
        <v/>
      </c>
      <c r="AN63" s="152">
        <f>COUNT(C57:AG57)</f>
        <v>28</v>
      </c>
      <c r="AO63" s="153">
        <f t="shared" ref="AO63:AO66" si="59">IF(OR(B63="-",B63=""),0,IFERROR(AN63-AH63,))</f>
        <v>0</v>
      </c>
      <c r="AP63" s="153">
        <f t="shared" ref="AP63:AP66" si="60">AO63+AP51</f>
        <v>0</v>
      </c>
      <c r="AQ63" s="153">
        <f>COUNTIF(C63:AG63,"○")</f>
        <v>0</v>
      </c>
      <c r="AR63" s="153">
        <f t="shared" ref="AR63:AR65" si="61">AR51+AQ63</f>
        <v>0</v>
      </c>
      <c r="AS63" s="49"/>
    </row>
    <row r="64" spans="2:45" s="4" customFormat="1" ht="20.100000000000001" customHeight="1" x14ac:dyDescent="0.15">
      <c r="B64" s="60" t="str">
        <f>IF($U$5&lt;&gt;"",$U$5,"-")</f>
        <v>-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5"/>
      <c r="AH64" s="130" t="str">
        <f t="shared" ref="AH64:AH66" si="62">IF(B64="-",B64,"手入力")</f>
        <v>-</v>
      </c>
      <c r="AI64" s="148">
        <f t="shared" si="57"/>
        <v>0</v>
      </c>
      <c r="AJ64" s="53" t="str">
        <f t="shared" ref="AJ64:AJ65" si="63">IFERROR(AI64/AO64,"")</f>
        <v/>
      </c>
      <c r="AK64" s="107" t="str">
        <f t="shared" si="58"/>
        <v>-</v>
      </c>
      <c r="AL64" s="150">
        <f>AR64</f>
        <v>0</v>
      </c>
      <c r="AM64" s="121" t="str">
        <f>IFERROR(AL64/AP64,"")</f>
        <v/>
      </c>
      <c r="AN64" s="152">
        <f>COUNT(C57:AG57)</f>
        <v>28</v>
      </c>
      <c r="AO64" s="153">
        <f t="shared" si="59"/>
        <v>0</v>
      </c>
      <c r="AP64" s="153">
        <f t="shared" si="60"/>
        <v>0</v>
      </c>
      <c r="AQ64" s="153">
        <f>COUNTIF(C64:AG64,"○")</f>
        <v>0</v>
      </c>
      <c r="AR64" s="153">
        <f t="shared" si="61"/>
        <v>0</v>
      </c>
      <c r="AS64" s="49"/>
    </row>
    <row r="65" spans="2:45" s="4" customFormat="1" ht="20.100000000000001" customHeight="1" x14ac:dyDescent="0.15">
      <c r="B65" s="60" t="str">
        <f>IF($V$5&lt;&gt;"",$V$5,"-")</f>
        <v>-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5"/>
      <c r="AH65" s="130" t="str">
        <f t="shared" si="62"/>
        <v>-</v>
      </c>
      <c r="AI65" s="148">
        <f t="shared" si="57"/>
        <v>0</v>
      </c>
      <c r="AJ65" s="53" t="str">
        <f t="shared" si="63"/>
        <v/>
      </c>
      <c r="AK65" s="107" t="str">
        <f t="shared" si="58"/>
        <v>-</v>
      </c>
      <c r="AL65" s="150">
        <f>AR65</f>
        <v>0</v>
      </c>
      <c r="AM65" s="121" t="str">
        <f>IFERROR(AL65/AP65,"")</f>
        <v/>
      </c>
      <c r="AN65" s="152">
        <f>COUNT(C57:AG57)</f>
        <v>28</v>
      </c>
      <c r="AO65" s="153">
        <f t="shared" si="59"/>
        <v>0</v>
      </c>
      <c r="AP65" s="153">
        <f t="shared" si="60"/>
        <v>0</v>
      </c>
      <c r="AQ65" s="153">
        <f>COUNTIF(C65:AG65,"○")</f>
        <v>0</v>
      </c>
      <c r="AR65" s="153">
        <f t="shared" si="61"/>
        <v>0</v>
      </c>
      <c r="AS65" s="49"/>
    </row>
    <row r="66" spans="2:45" s="4" customFormat="1" ht="20.100000000000001" customHeight="1" thickBot="1" x14ac:dyDescent="0.2">
      <c r="B66" s="61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79"/>
      <c r="AH66" s="131" t="str">
        <f t="shared" si="62"/>
        <v>-</v>
      </c>
      <c r="AI66" s="5">
        <f t="shared" si="57"/>
        <v>0</v>
      </c>
      <c r="AJ66" s="66" t="str">
        <f>IFERROR(AI66/AO66,"")</f>
        <v/>
      </c>
      <c r="AK66" s="33" t="str">
        <f t="shared" si="58"/>
        <v>-</v>
      </c>
      <c r="AL66" s="122">
        <f t="shared" ref="AL66" si="64">AR66</f>
        <v>0</v>
      </c>
      <c r="AM66" s="117" t="str">
        <f t="shared" ref="AM66" si="65">IFERROR(AL66/AP66,"")</f>
        <v/>
      </c>
      <c r="AN66" s="152">
        <f>COUNT(C57:AG57)</f>
        <v>28</v>
      </c>
      <c r="AO66" s="153">
        <f t="shared" si="59"/>
        <v>0</v>
      </c>
      <c r="AP66" s="153">
        <f t="shared" si="60"/>
        <v>0</v>
      </c>
      <c r="AQ66" s="153">
        <f t="shared" ref="AQ66" si="66">COUNTIF(C66:AG66,"○")</f>
        <v>0</v>
      </c>
      <c r="AR66" s="153">
        <f>AR54+AQ66</f>
        <v>0</v>
      </c>
      <c r="AS66" s="49"/>
    </row>
    <row r="67" spans="2:45" ht="14.25" thickBot="1" x14ac:dyDescent="0.2">
      <c r="AR67" s="35"/>
    </row>
    <row r="68" spans="2:45" ht="13.5" customHeight="1" x14ac:dyDescent="0.15">
      <c r="B68" s="155" t="s">
        <v>0</v>
      </c>
      <c r="C68" s="199">
        <f>DATE(YEAR(C56),MONTH(C56)+1,DAY(C56))</f>
        <v>45717</v>
      </c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18" t="s">
        <v>17</v>
      </c>
      <c r="AI68" s="203" t="s">
        <v>48</v>
      </c>
      <c r="AJ68" s="204"/>
      <c r="AK68" s="205"/>
      <c r="AL68" s="240" t="s">
        <v>11</v>
      </c>
      <c r="AM68" s="241"/>
      <c r="AN68" s="234" t="s">
        <v>16</v>
      </c>
      <c r="AO68" s="215" t="s">
        <v>18</v>
      </c>
      <c r="AP68" s="189" t="s">
        <v>19</v>
      </c>
      <c r="AQ68" s="191"/>
      <c r="AR68" s="177"/>
    </row>
    <row r="69" spans="2:45" x14ac:dyDescent="0.15">
      <c r="B69" s="12" t="s">
        <v>1</v>
      </c>
      <c r="C69" s="13">
        <f>DATE(YEAR(C68),MONTH(C68),DAY(C68))</f>
        <v>45717</v>
      </c>
      <c r="D69" s="13">
        <f>IF(MONTH(DATE(YEAR(C69),MONTH(C69),DAY(C69)+1))=MONTH($C68),DATE(YEAR(C69),MONTH(C69),DAY(C69)+1),"")</f>
        <v>45718</v>
      </c>
      <c r="E69" s="13">
        <f t="shared" ref="E69:AG69" si="67">IF(MONTH(DATE(YEAR(D69),MONTH(D69),DAY(D69)+1))=MONTH($C68),DATE(YEAR(D69),MONTH(D69),DAY(D69)+1),"")</f>
        <v>45719</v>
      </c>
      <c r="F69" s="18">
        <f t="shared" si="67"/>
        <v>45720</v>
      </c>
      <c r="G69" s="13">
        <f t="shared" si="67"/>
        <v>45721</v>
      </c>
      <c r="H69" s="13">
        <f t="shared" si="67"/>
        <v>45722</v>
      </c>
      <c r="I69" s="13">
        <f t="shared" si="67"/>
        <v>45723</v>
      </c>
      <c r="J69" s="13">
        <f t="shared" si="67"/>
        <v>45724</v>
      </c>
      <c r="K69" s="13">
        <f t="shared" si="67"/>
        <v>45725</v>
      </c>
      <c r="L69" s="13">
        <f t="shared" si="67"/>
        <v>45726</v>
      </c>
      <c r="M69" s="13">
        <f t="shared" si="67"/>
        <v>45727</v>
      </c>
      <c r="N69" s="13">
        <f t="shared" si="67"/>
        <v>45728</v>
      </c>
      <c r="O69" s="13">
        <f t="shared" si="67"/>
        <v>45729</v>
      </c>
      <c r="P69" s="13">
        <f t="shared" si="67"/>
        <v>45730</v>
      </c>
      <c r="Q69" s="13">
        <f t="shared" si="67"/>
        <v>45731</v>
      </c>
      <c r="R69" s="13">
        <f t="shared" si="67"/>
        <v>45732</v>
      </c>
      <c r="S69" s="13">
        <f t="shared" si="67"/>
        <v>45733</v>
      </c>
      <c r="T69" s="13">
        <f t="shared" si="67"/>
        <v>45734</v>
      </c>
      <c r="U69" s="13">
        <f t="shared" si="67"/>
        <v>45735</v>
      </c>
      <c r="V69" s="13">
        <f t="shared" si="67"/>
        <v>45736</v>
      </c>
      <c r="W69" s="13">
        <f t="shared" si="67"/>
        <v>45737</v>
      </c>
      <c r="X69" s="13">
        <f t="shared" si="67"/>
        <v>45738</v>
      </c>
      <c r="Y69" s="13">
        <f t="shared" si="67"/>
        <v>45739</v>
      </c>
      <c r="Z69" s="13">
        <f t="shared" si="67"/>
        <v>45740</v>
      </c>
      <c r="AA69" s="13">
        <f t="shared" si="67"/>
        <v>45741</v>
      </c>
      <c r="AB69" s="13">
        <f t="shared" si="67"/>
        <v>45742</v>
      </c>
      <c r="AC69" s="13">
        <f t="shared" si="67"/>
        <v>45743</v>
      </c>
      <c r="AD69" s="13">
        <f t="shared" si="67"/>
        <v>45744</v>
      </c>
      <c r="AE69" s="13">
        <f t="shared" si="67"/>
        <v>45745</v>
      </c>
      <c r="AF69" s="13">
        <f t="shared" si="67"/>
        <v>45746</v>
      </c>
      <c r="AG69" s="32">
        <f t="shared" si="67"/>
        <v>45747</v>
      </c>
      <c r="AH69" s="219"/>
      <c r="AI69" s="206"/>
      <c r="AJ69" s="207"/>
      <c r="AK69" s="208"/>
      <c r="AL69" s="242"/>
      <c r="AM69" s="243"/>
      <c r="AN69" s="235"/>
      <c r="AO69" s="216"/>
      <c r="AP69" s="190"/>
      <c r="AQ69" s="191"/>
      <c r="AR69" s="177"/>
    </row>
    <row r="70" spans="2:45" x14ac:dyDescent="0.15">
      <c r="B70" s="12" t="s">
        <v>2</v>
      </c>
      <c r="C70" s="14" t="str">
        <f t="shared" ref="C70:AG70" si="68">TEXT(C69,"aaa")</f>
        <v>土</v>
      </c>
      <c r="D70" s="14" t="str">
        <f t="shared" si="68"/>
        <v>日</v>
      </c>
      <c r="E70" s="14" t="str">
        <f t="shared" si="68"/>
        <v>月</v>
      </c>
      <c r="F70" s="19" t="str">
        <f t="shared" si="68"/>
        <v>火</v>
      </c>
      <c r="G70" s="14" t="str">
        <f t="shared" si="68"/>
        <v>水</v>
      </c>
      <c r="H70" s="14" t="str">
        <f t="shared" si="68"/>
        <v>木</v>
      </c>
      <c r="I70" s="14" t="str">
        <f t="shared" si="68"/>
        <v>金</v>
      </c>
      <c r="J70" s="14" t="str">
        <f t="shared" si="68"/>
        <v>土</v>
      </c>
      <c r="K70" s="14" t="str">
        <f t="shared" si="68"/>
        <v>日</v>
      </c>
      <c r="L70" s="14" t="str">
        <f t="shared" si="68"/>
        <v>月</v>
      </c>
      <c r="M70" s="14" t="str">
        <f t="shared" si="68"/>
        <v>火</v>
      </c>
      <c r="N70" s="14" t="str">
        <f t="shared" si="68"/>
        <v>水</v>
      </c>
      <c r="O70" s="14" t="str">
        <f t="shared" si="68"/>
        <v>木</v>
      </c>
      <c r="P70" s="14" t="str">
        <f t="shared" si="68"/>
        <v>金</v>
      </c>
      <c r="Q70" s="14" t="str">
        <f t="shared" si="68"/>
        <v>土</v>
      </c>
      <c r="R70" s="14" t="str">
        <f t="shared" si="68"/>
        <v>日</v>
      </c>
      <c r="S70" s="14" t="str">
        <f t="shared" si="68"/>
        <v>月</v>
      </c>
      <c r="T70" s="14" t="str">
        <f t="shared" si="68"/>
        <v>火</v>
      </c>
      <c r="U70" s="14" t="str">
        <f t="shared" si="68"/>
        <v>水</v>
      </c>
      <c r="V70" s="14" t="str">
        <f t="shared" si="68"/>
        <v>木</v>
      </c>
      <c r="W70" s="14" t="str">
        <f t="shared" si="68"/>
        <v>金</v>
      </c>
      <c r="X70" s="14" t="str">
        <f t="shared" si="68"/>
        <v>土</v>
      </c>
      <c r="Y70" s="14" t="str">
        <f t="shared" si="68"/>
        <v>日</v>
      </c>
      <c r="Z70" s="14" t="str">
        <f t="shared" si="68"/>
        <v>月</v>
      </c>
      <c r="AA70" s="14" t="str">
        <f t="shared" si="68"/>
        <v>火</v>
      </c>
      <c r="AB70" s="14" t="str">
        <f t="shared" si="68"/>
        <v>水</v>
      </c>
      <c r="AC70" s="14" t="str">
        <f t="shared" si="68"/>
        <v>木</v>
      </c>
      <c r="AD70" s="14" t="str">
        <f t="shared" si="68"/>
        <v>金</v>
      </c>
      <c r="AE70" s="14" t="str">
        <f t="shared" si="68"/>
        <v>土</v>
      </c>
      <c r="AF70" s="14" t="str">
        <f t="shared" si="68"/>
        <v>日</v>
      </c>
      <c r="AG70" s="145" t="str">
        <f t="shared" si="68"/>
        <v>月</v>
      </c>
      <c r="AH70" s="219"/>
      <c r="AI70" s="193" t="s">
        <v>42</v>
      </c>
      <c r="AJ70" s="194" t="s">
        <v>12</v>
      </c>
      <c r="AK70" s="195" t="s">
        <v>49</v>
      </c>
      <c r="AL70" s="236" t="s">
        <v>42</v>
      </c>
      <c r="AM70" s="238" t="s">
        <v>13</v>
      </c>
      <c r="AN70" s="89">
        <f>COUNT(C69:AG69)</f>
        <v>31</v>
      </c>
      <c r="AO70" s="90">
        <f>AN70-AH70</f>
        <v>31</v>
      </c>
      <c r="AP70" s="97">
        <f>SUM(AO$8:AO72)</f>
        <v>182</v>
      </c>
      <c r="AQ70" s="56"/>
      <c r="AR70" s="55"/>
    </row>
    <row r="71" spans="2:45" s="3" customFormat="1" ht="62.1" customHeight="1" x14ac:dyDescent="0.15">
      <c r="B71" s="185" t="s">
        <v>3</v>
      </c>
      <c r="C71" s="187" t="str">
        <f>IFERROR(VLOOKUP(C69,祝日一覧!$A:$C,3,FALSE),"")</f>
        <v/>
      </c>
      <c r="D71" s="187" t="str">
        <f>IFERROR(VLOOKUP(D69,祝日一覧!$A:$C,3,FALSE),"")</f>
        <v/>
      </c>
      <c r="E71" s="187" t="str">
        <f>IFERROR(VLOOKUP(E69,祝日一覧!$A:$C,3,FALSE),"")</f>
        <v/>
      </c>
      <c r="F71" s="187" t="str">
        <f>IFERROR(VLOOKUP(F69,祝日一覧!$A:$C,3,FALSE),"")</f>
        <v/>
      </c>
      <c r="G71" s="187" t="str">
        <f>IFERROR(VLOOKUP(G69,祝日一覧!$A:$C,3,FALSE),"")</f>
        <v/>
      </c>
      <c r="H71" s="187" t="str">
        <f>IFERROR(VLOOKUP(H69,祝日一覧!$A:$C,3,FALSE),"")</f>
        <v/>
      </c>
      <c r="I71" s="187" t="str">
        <f>IFERROR(VLOOKUP(I69,祝日一覧!$A:$C,3,FALSE),"")</f>
        <v/>
      </c>
      <c r="J71" s="187" t="str">
        <f>IFERROR(VLOOKUP(J69,祝日一覧!$A:$C,3,FALSE),"")</f>
        <v/>
      </c>
      <c r="K71" s="187" t="str">
        <f>IFERROR(VLOOKUP(K69,祝日一覧!$A:$C,3,FALSE),"")</f>
        <v/>
      </c>
      <c r="L71" s="187" t="str">
        <f>IFERROR(VLOOKUP(L69,祝日一覧!$A:$C,3,FALSE),"")</f>
        <v/>
      </c>
      <c r="M71" s="187" t="str">
        <f>IFERROR(VLOOKUP(M69,祝日一覧!$A:$C,3,FALSE),"")</f>
        <v/>
      </c>
      <c r="N71" s="187" t="str">
        <f>IFERROR(VLOOKUP(N69,祝日一覧!$A:$C,3,FALSE),"")</f>
        <v/>
      </c>
      <c r="O71" s="187" t="str">
        <f>IFERROR(VLOOKUP(O69,祝日一覧!$A:$C,3,FALSE),"")</f>
        <v/>
      </c>
      <c r="P71" s="187" t="str">
        <f>IFERROR(VLOOKUP(P69,祝日一覧!$A:$C,3,FALSE),"")</f>
        <v/>
      </c>
      <c r="Q71" s="187" t="str">
        <f>IFERROR(VLOOKUP(Q69,祝日一覧!$A:$C,3,FALSE),"")</f>
        <v/>
      </c>
      <c r="R71" s="187" t="str">
        <f>IFERROR(VLOOKUP(R69,祝日一覧!$A:$C,3,FALSE),"")</f>
        <v/>
      </c>
      <c r="S71" s="187" t="str">
        <f>IFERROR(VLOOKUP(S69,祝日一覧!$A:$C,3,FALSE),"")</f>
        <v/>
      </c>
      <c r="T71" s="187" t="str">
        <f>IFERROR(VLOOKUP(T69,祝日一覧!$A:$C,3,FALSE),"")</f>
        <v/>
      </c>
      <c r="U71" s="187" t="str">
        <f>IFERROR(VLOOKUP(U69,祝日一覧!$A:$C,3,FALSE),"")</f>
        <v/>
      </c>
      <c r="V71" s="187" t="str">
        <f>IFERROR(VLOOKUP(V69,祝日一覧!$A:$C,3,FALSE),"")</f>
        <v>春分の日</v>
      </c>
      <c r="W71" s="187" t="str">
        <f>IFERROR(VLOOKUP(W69,祝日一覧!$A:$C,3,FALSE),"")</f>
        <v/>
      </c>
      <c r="X71" s="187" t="str">
        <f>IFERROR(VLOOKUP(X69,祝日一覧!$A:$C,3,FALSE),"")</f>
        <v/>
      </c>
      <c r="Y71" s="187" t="str">
        <f>IFERROR(VLOOKUP(Y69,祝日一覧!$A:$C,3,FALSE),"")</f>
        <v/>
      </c>
      <c r="Z71" s="187" t="str">
        <f>IFERROR(VLOOKUP(Z69,祝日一覧!$A:$C,3,FALSE),"")</f>
        <v/>
      </c>
      <c r="AA71" s="187" t="str">
        <f>IFERROR(VLOOKUP(AA69,祝日一覧!$A:$C,3,FALSE),"")</f>
        <v/>
      </c>
      <c r="AB71" s="187" t="str">
        <f>IFERROR(VLOOKUP(AB69,祝日一覧!$A:$C,3,FALSE),"")</f>
        <v/>
      </c>
      <c r="AC71" s="187" t="str">
        <f>IFERROR(VLOOKUP(AC69,祝日一覧!$A:$C,3,FALSE),"")</f>
        <v/>
      </c>
      <c r="AD71" s="187" t="str">
        <f>IFERROR(VLOOKUP(AD69,祝日一覧!$A:$C,3,FALSE),"")</f>
        <v/>
      </c>
      <c r="AE71" s="187" t="str">
        <f>IFERROR(VLOOKUP(AE69,祝日一覧!$A:$C,3,FALSE),"")</f>
        <v/>
      </c>
      <c r="AF71" s="187" t="str">
        <f>IFERROR(VLOOKUP(AF69,祝日一覧!$A:$C,3,FALSE),"")</f>
        <v/>
      </c>
      <c r="AG71" s="229" t="str">
        <f>IFERROR(VLOOKUP(AG69,祝日一覧!$A:$C,3,FALSE),"")</f>
        <v/>
      </c>
      <c r="AH71" s="219"/>
      <c r="AI71" s="193"/>
      <c r="AJ71" s="194"/>
      <c r="AK71" s="195"/>
      <c r="AL71" s="237"/>
      <c r="AM71" s="239"/>
      <c r="AN71" s="91"/>
      <c r="AO71" s="92"/>
      <c r="AP71" s="56"/>
      <c r="AQ71" s="57"/>
      <c r="AR71" s="58"/>
      <c r="AS71" s="50"/>
    </row>
    <row r="72" spans="2:45" s="4" customFormat="1" ht="20.100000000000001" customHeight="1" thickBot="1" x14ac:dyDescent="0.2">
      <c r="B72" s="228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30"/>
      <c r="AH72" s="226"/>
      <c r="AI72" s="5"/>
      <c r="AJ72" s="66" t="e">
        <f>AVERAGE(AJ73:AJ78)</f>
        <v>#DIV/0!</v>
      </c>
      <c r="AK72" s="33" t="e">
        <f>IF(AJ72&gt;=0.285,"達成","未")</f>
        <v>#DIV/0!</v>
      </c>
      <c r="AL72" s="116"/>
      <c r="AM72" s="117" t="e">
        <f>AVERAGE(AM73:AM77)</f>
        <v>#DIV/0!</v>
      </c>
      <c r="AN72" s="109" t="s">
        <v>69</v>
      </c>
      <c r="AO72" s="93" t="s">
        <v>70</v>
      </c>
      <c r="AP72" s="94" t="s">
        <v>71</v>
      </c>
      <c r="AQ72" s="96" t="s">
        <v>72</v>
      </c>
      <c r="AR72" s="96" t="s">
        <v>59</v>
      </c>
      <c r="AS72" s="88" t="s">
        <v>68</v>
      </c>
    </row>
    <row r="73" spans="2:45" s="4" customFormat="1" ht="20.100000000000001" customHeight="1" x14ac:dyDescent="0.15">
      <c r="B73" s="69" t="str">
        <f>IF($R$5&lt;&gt;"",$R$5,"-")</f>
        <v>-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98"/>
      <c r="AH73" s="130" t="str">
        <f t="shared" ref="AH73:AH75" si="69">IF(B73="-",B73,"手入力")</f>
        <v>-</v>
      </c>
      <c r="AI73" s="99">
        <f t="shared" ref="AI73:AI78" si="70">AQ73</f>
        <v>0</v>
      </c>
      <c r="AJ73" s="100" t="str">
        <f>IFERROR(AI73/AO73,"")</f>
        <v/>
      </c>
      <c r="AK73" s="108" t="str">
        <f>IFERROR(IF(B73="-",B73,IF(AI73/AO73&gt;=0.285,"達成","未")),"-")</f>
        <v>-</v>
      </c>
      <c r="AL73" s="129">
        <f>AR73</f>
        <v>0</v>
      </c>
      <c r="AM73" s="119" t="str">
        <f>IFERROR(AL73/AP73,"")</f>
        <v/>
      </c>
      <c r="AN73" s="152">
        <f>COUNT(C69:AG69)</f>
        <v>31</v>
      </c>
      <c r="AO73" s="153">
        <f>IF(OR(B73="-",B73=""),0,IFERROR(AN73-AH73,))</f>
        <v>0</v>
      </c>
      <c r="AP73" s="153">
        <f>AO73+AP61</f>
        <v>0</v>
      </c>
      <c r="AQ73" s="143">
        <f>COUNTIF(C73:AG73,"○")</f>
        <v>0</v>
      </c>
      <c r="AR73" s="143">
        <f>AR61+AQ73</f>
        <v>0</v>
      </c>
      <c r="AS73" s="144">
        <f>IF(AS74&gt;=1,0,IF(SUM(AO73:AO78)=0,1,IF(AK72="達成",1,0)))</f>
        <v>1</v>
      </c>
    </row>
    <row r="74" spans="2:45" s="4" customFormat="1" ht="20.100000000000001" customHeight="1" x14ac:dyDescent="0.15">
      <c r="B74" s="60" t="str">
        <f>IF($S$5&lt;&gt;"",$S$5,"-")</f>
        <v>-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5"/>
      <c r="AH74" s="130" t="str">
        <f t="shared" si="69"/>
        <v>-</v>
      </c>
      <c r="AI74" s="148">
        <f t="shared" si="70"/>
        <v>0</v>
      </c>
      <c r="AJ74" s="53" t="str">
        <f>IFERROR(AI74/AO74,"")</f>
        <v/>
      </c>
      <c r="AK74" s="107" t="str">
        <f t="shared" ref="AK74:AK78" si="71">IFERROR(IF(B74="-",B74,IF(AI74/AO74&gt;=0.285,"達成","未")),"-")</f>
        <v>-</v>
      </c>
      <c r="AL74" s="150">
        <f>AR74</f>
        <v>0</v>
      </c>
      <c r="AM74" s="121" t="str">
        <f>IFERROR(AL74/AP74,"")</f>
        <v/>
      </c>
      <c r="AN74" s="152">
        <f>COUNT(C69:AG69)</f>
        <v>31</v>
      </c>
      <c r="AO74" s="153">
        <f>IF(OR(B74="-",B74=""),0,IFERROR(AN74-AH74,))</f>
        <v>0</v>
      </c>
      <c r="AP74" s="153">
        <f>AO74+AP62</f>
        <v>0</v>
      </c>
      <c r="AQ74" s="153">
        <f>COUNTIF(C74:AG74,"○")</f>
        <v>0</v>
      </c>
      <c r="AR74" s="153">
        <f>AR62+AQ74</f>
        <v>0</v>
      </c>
      <c r="AS74" s="49">
        <f>COUNTIF(AH73:AH78,"手入力")</f>
        <v>0</v>
      </c>
    </row>
    <row r="75" spans="2:45" s="4" customFormat="1" ht="20.100000000000001" customHeight="1" x14ac:dyDescent="0.15">
      <c r="B75" s="60" t="str">
        <f>IF($T$5&lt;&gt;"",$T$5,"-")</f>
        <v>-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5"/>
      <c r="AH75" s="130" t="str">
        <f t="shared" si="69"/>
        <v>-</v>
      </c>
      <c r="AI75" s="148">
        <f t="shared" si="70"/>
        <v>0</v>
      </c>
      <c r="AJ75" s="53" t="str">
        <f>IFERROR(AI75/AO75,"")</f>
        <v/>
      </c>
      <c r="AK75" s="107" t="str">
        <f t="shared" si="71"/>
        <v>-</v>
      </c>
      <c r="AL75" s="150">
        <f>AR75</f>
        <v>0</v>
      </c>
      <c r="AM75" s="121" t="str">
        <f>IFERROR(AL75/AP75,"")</f>
        <v/>
      </c>
      <c r="AN75" s="152">
        <f>COUNT(C69:AG69)</f>
        <v>31</v>
      </c>
      <c r="AO75" s="153">
        <f t="shared" ref="AO75:AO78" si="72">IF(OR(B75="-",B75=""),0,IFERROR(AN75-AH75,))</f>
        <v>0</v>
      </c>
      <c r="AP75" s="153">
        <f t="shared" ref="AP75:AP78" si="73">AO75+AP63</f>
        <v>0</v>
      </c>
      <c r="AQ75" s="153">
        <f>COUNTIF(C75:AG75,"○")</f>
        <v>0</v>
      </c>
      <c r="AR75" s="153">
        <f t="shared" ref="AR75:AR77" si="74">AR63+AQ75</f>
        <v>0</v>
      </c>
      <c r="AS75" s="49"/>
    </row>
    <row r="76" spans="2:45" s="4" customFormat="1" ht="20.100000000000001" customHeight="1" x14ac:dyDescent="0.15">
      <c r="B76" s="60" t="str">
        <f>IF($U$5&lt;&gt;"",$U$5,"-")</f>
        <v>-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5"/>
      <c r="AH76" s="130" t="str">
        <f t="shared" ref="AH76:AH78" si="75">IF(B76="-",B76,"手入力")</f>
        <v>-</v>
      </c>
      <c r="AI76" s="148">
        <f t="shared" si="70"/>
        <v>0</v>
      </c>
      <c r="AJ76" s="53" t="str">
        <f t="shared" ref="AJ76:AJ77" si="76">IFERROR(AI76/AO76,"")</f>
        <v/>
      </c>
      <c r="AK76" s="107" t="str">
        <f t="shared" si="71"/>
        <v>-</v>
      </c>
      <c r="AL76" s="150">
        <f>AR76</f>
        <v>0</v>
      </c>
      <c r="AM76" s="121" t="str">
        <f>IFERROR(AL76/AP76,"")</f>
        <v/>
      </c>
      <c r="AN76" s="152">
        <f>COUNT(C69:AG69)</f>
        <v>31</v>
      </c>
      <c r="AO76" s="153">
        <f t="shared" si="72"/>
        <v>0</v>
      </c>
      <c r="AP76" s="153">
        <f t="shared" si="73"/>
        <v>0</v>
      </c>
      <c r="AQ76" s="153">
        <f>COUNTIF(C76:AG76,"○")</f>
        <v>0</v>
      </c>
      <c r="AR76" s="153">
        <f t="shared" si="74"/>
        <v>0</v>
      </c>
      <c r="AS76" s="49"/>
    </row>
    <row r="77" spans="2:45" s="4" customFormat="1" ht="20.100000000000001" customHeight="1" x14ac:dyDescent="0.15">
      <c r="B77" s="60" t="str">
        <f>IF($V$5&lt;&gt;"",$V$5,"-")</f>
        <v>-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5"/>
      <c r="AH77" s="130" t="str">
        <f t="shared" si="75"/>
        <v>-</v>
      </c>
      <c r="AI77" s="148">
        <f t="shared" si="70"/>
        <v>0</v>
      </c>
      <c r="AJ77" s="53" t="str">
        <f t="shared" si="76"/>
        <v/>
      </c>
      <c r="AK77" s="107" t="str">
        <f t="shared" si="71"/>
        <v>-</v>
      </c>
      <c r="AL77" s="150">
        <f>AR77</f>
        <v>0</v>
      </c>
      <c r="AM77" s="121" t="str">
        <f>IFERROR(AL77/AP77,"")</f>
        <v/>
      </c>
      <c r="AN77" s="152">
        <f>COUNT(C69:AG69)</f>
        <v>31</v>
      </c>
      <c r="AO77" s="153">
        <f t="shared" si="72"/>
        <v>0</v>
      </c>
      <c r="AP77" s="153">
        <f t="shared" si="73"/>
        <v>0</v>
      </c>
      <c r="AQ77" s="153">
        <f>COUNTIF(C77:AG77,"○")</f>
        <v>0</v>
      </c>
      <c r="AR77" s="153">
        <f t="shared" si="74"/>
        <v>0</v>
      </c>
      <c r="AS77" s="49"/>
    </row>
    <row r="78" spans="2:45" s="4" customFormat="1" ht="20.100000000000001" customHeight="1" thickBot="1" x14ac:dyDescent="0.2">
      <c r="B78" s="61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79"/>
      <c r="AH78" s="131" t="str">
        <f t="shared" si="75"/>
        <v>-</v>
      </c>
      <c r="AI78" s="5">
        <f t="shared" si="70"/>
        <v>0</v>
      </c>
      <c r="AJ78" s="66" t="str">
        <f>IFERROR(AI78/AO78,"")</f>
        <v/>
      </c>
      <c r="AK78" s="33" t="str">
        <f t="shared" si="71"/>
        <v>-</v>
      </c>
      <c r="AL78" s="122">
        <f t="shared" ref="AL78" si="77">AR78</f>
        <v>0</v>
      </c>
      <c r="AM78" s="117" t="str">
        <f t="shared" ref="AM78" si="78">IFERROR(AL78/AP78,"")</f>
        <v/>
      </c>
      <c r="AN78" s="152">
        <f>COUNT(C69:AG69)</f>
        <v>31</v>
      </c>
      <c r="AO78" s="153">
        <f t="shared" si="72"/>
        <v>0</v>
      </c>
      <c r="AP78" s="153">
        <f t="shared" si="73"/>
        <v>0</v>
      </c>
      <c r="AQ78" s="153">
        <f t="shared" ref="AQ78" si="79">COUNTIF(C78:AG78,"○")</f>
        <v>0</v>
      </c>
      <c r="AR78" s="153">
        <f>AR66+AQ78</f>
        <v>0</v>
      </c>
      <c r="AS78" s="49"/>
    </row>
    <row r="79" spans="2:45" ht="14.25" thickBot="1" x14ac:dyDescent="0.2">
      <c r="AR79" s="35"/>
    </row>
    <row r="80" spans="2:45" ht="13.5" customHeight="1" x14ac:dyDescent="0.15">
      <c r="B80" s="155" t="s">
        <v>0</v>
      </c>
      <c r="C80" s="199">
        <f>DATE(YEAR(C68),MONTH(C68)+1,DAY(C68))</f>
        <v>45748</v>
      </c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1" t="s">
        <v>17</v>
      </c>
      <c r="AI80" s="203" t="s">
        <v>48</v>
      </c>
      <c r="AJ80" s="204"/>
      <c r="AK80" s="205"/>
      <c r="AL80" s="240" t="s">
        <v>11</v>
      </c>
      <c r="AM80" s="241"/>
      <c r="AN80" s="234" t="s">
        <v>16</v>
      </c>
      <c r="AO80" s="215" t="s">
        <v>18</v>
      </c>
      <c r="AP80" s="189" t="s">
        <v>19</v>
      </c>
      <c r="AQ80" s="191"/>
      <c r="AR80" s="177"/>
    </row>
    <row r="81" spans="2:45" x14ac:dyDescent="0.15">
      <c r="B81" s="12" t="s">
        <v>1</v>
      </c>
      <c r="C81" s="13">
        <f>DATE(YEAR(C80),MONTH(C80),DAY(C80))</f>
        <v>45748</v>
      </c>
      <c r="D81" s="13">
        <f>IF(MONTH(DATE(YEAR(C81),MONTH(C81),DAY(C81)+1))=MONTH($C80),DATE(YEAR(C81),MONTH(C81),DAY(C81)+1),"")</f>
        <v>45749</v>
      </c>
      <c r="E81" s="13">
        <f t="shared" ref="E81:AG81" si="80">IF(MONTH(DATE(YEAR(D81),MONTH(D81),DAY(D81)+1))=MONTH($C80),DATE(YEAR(D81),MONTH(D81),DAY(D81)+1),"")</f>
        <v>45750</v>
      </c>
      <c r="F81" s="18">
        <f t="shared" si="80"/>
        <v>45751</v>
      </c>
      <c r="G81" s="13">
        <f t="shared" si="80"/>
        <v>45752</v>
      </c>
      <c r="H81" s="13">
        <f t="shared" si="80"/>
        <v>45753</v>
      </c>
      <c r="I81" s="13">
        <f t="shared" si="80"/>
        <v>45754</v>
      </c>
      <c r="J81" s="13">
        <f t="shared" si="80"/>
        <v>45755</v>
      </c>
      <c r="K81" s="13">
        <f t="shared" si="80"/>
        <v>45756</v>
      </c>
      <c r="L81" s="13">
        <f t="shared" si="80"/>
        <v>45757</v>
      </c>
      <c r="M81" s="13">
        <f t="shared" si="80"/>
        <v>45758</v>
      </c>
      <c r="N81" s="13">
        <f t="shared" si="80"/>
        <v>45759</v>
      </c>
      <c r="O81" s="13">
        <f t="shared" si="80"/>
        <v>45760</v>
      </c>
      <c r="P81" s="13">
        <f t="shared" si="80"/>
        <v>45761</v>
      </c>
      <c r="Q81" s="13">
        <f t="shared" si="80"/>
        <v>45762</v>
      </c>
      <c r="R81" s="13">
        <f t="shared" si="80"/>
        <v>45763</v>
      </c>
      <c r="S81" s="13">
        <f t="shared" si="80"/>
        <v>45764</v>
      </c>
      <c r="T81" s="13">
        <f t="shared" si="80"/>
        <v>45765</v>
      </c>
      <c r="U81" s="13">
        <f t="shared" si="80"/>
        <v>45766</v>
      </c>
      <c r="V81" s="13">
        <f t="shared" si="80"/>
        <v>45767</v>
      </c>
      <c r="W81" s="13">
        <f t="shared" si="80"/>
        <v>45768</v>
      </c>
      <c r="X81" s="13">
        <f t="shared" si="80"/>
        <v>45769</v>
      </c>
      <c r="Y81" s="13">
        <f t="shared" si="80"/>
        <v>45770</v>
      </c>
      <c r="Z81" s="13">
        <f t="shared" si="80"/>
        <v>45771</v>
      </c>
      <c r="AA81" s="13">
        <f t="shared" si="80"/>
        <v>45772</v>
      </c>
      <c r="AB81" s="13">
        <f t="shared" si="80"/>
        <v>45773</v>
      </c>
      <c r="AC81" s="13">
        <f t="shared" si="80"/>
        <v>45774</v>
      </c>
      <c r="AD81" s="13">
        <f t="shared" si="80"/>
        <v>45775</v>
      </c>
      <c r="AE81" s="13">
        <f t="shared" si="80"/>
        <v>45776</v>
      </c>
      <c r="AF81" s="13">
        <f t="shared" si="80"/>
        <v>45777</v>
      </c>
      <c r="AG81" s="32" t="str">
        <f t="shared" si="80"/>
        <v/>
      </c>
      <c r="AH81" s="202"/>
      <c r="AI81" s="206"/>
      <c r="AJ81" s="207"/>
      <c r="AK81" s="208"/>
      <c r="AL81" s="242"/>
      <c r="AM81" s="243"/>
      <c r="AN81" s="235"/>
      <c r="AO81" s="216"/>
      <c r="AP81" s="190"/>
      <c r="AQ81" s="191"/>
      <c r="AR81" s="177"/>
    </row>
    <row r="82" spans="2:45" x14ac:dyDescent="0.15">
      <c r="B82" s="12" t="s">
        <v>2</v>
      </c>
      <c r="C82" s="14" t="str">
        <f t="shared" ref="C82:AG82" si="81">TEXT(C81,"aaa")</f>
        <v>火</v>
      </c>
      <c r="D82" s="14" t="str">
        <f t="shared" si="81"/>
        <v>水</v>
      </c>
      <c r="E82" s="14" t="str">
        <f t="shared" si="81"/>
        <v>木</v>
      </c>
      <c r="F82" s="19" t="str">
        <f t="shared" si="81"/>
        <v>金</v>
      </c>
      <c r="G82" s="14" t="str">
        <f t="shared" si="81"/>
        <v>土</v>
      </c>
      <c r="H82" s="14" t="str">
        <f t="shared" si="81"/>
        <v>日</v>
      </c>
      <c r="I82" s="14" t="str">
        <f t="shared" si="81"/>
        <v>月</v>
      </c>
      <c r="J82" s="14" t="str">
        <f t="shared" si="81"/>
        <v>火</v>
      </c>
      <c r="K82" s="14" t="str">
        <f t="shared" si="81"/>
        <v>水</v>
      </c>
      <c r="L82" s="14" t="str">
        <f t="shared" si="81"/>
        <v>木</v>
      </c>
      <c r="M82" s="14" t="str">
        <f t="shared" si="81"/>
        <v>金</v>
      </c>
      <c r="N82" s="14" t="str">
        <f t="shared" si="81"/>
        <v>土</v>
      </c>
      <c r="O82" s="14" t="str">
        <f t="shared" si="81"/>
        <v>日</v>
      </c>
      <c r="P82" s="14" t="str">
        <f t="shared" si="81"/>
        <v>月</v>
      </c>
      <c r="Q82" s="14" t="str">
        <f t="shared" si="81"/>
        <v>火</v>
      </c>
      <c r="R82" s="14" t="str">
        <f t="shared" si="81"/>
        <v>水</v>
      </c>
      <c r="S82" s="14" t="str">
        <f t="shared" si="81"/>
        <v>木</v>
      </c>
      <c r="T82" s="14" t="str">
        <f t="shared" si="81"/>
        <v>金</v>
      </c>
      <c r="U82" s="14" t="str">
        <f t="shared" si="81"/>
        <v>土</v>
      </c>
      <c r="V82" s="14" t="str">
        <f t="shared" si="81"/>
        <v>日</v>
      </c>
      <c r="W82" s="14" t="str">
        <f t="shared" si="81"/>
        <v>月</v>
      </c>
      <c r="X82" s="14" t="str">
        <f t="shared" si="81"/>
        <v>火</v>
      </c>
      <c r="Y82" s="14" t="str">
        <f t="shared" si="81"/>
        <v>水</v>
      </c>
      <c r="Z82" s="14" t="str">
        <f t="shared" si="81"/>
        <v>木</v>
      </c>
      <c r="AA82" s="14" t="str">
        <f t="shared" si="81"/>
        <v>金</v>
      </c>
      <c r="AB82" s="14" t="str">
        <f t="shared" si="81"/>
        <v>土</v>
      </c>
      <c r="AC82" s="14" t="str">
        <f t="shared" si="81"/>
        <v>日</v>
      </c>
      <c r="AD82" s="14" t="str">
        <f t="shared" si="81"/>
        <v>月</v>
      </c>
      <c r="AE82" s="14" t="str">
        <f t="shared" si="81"/>
        <v>火</v>
      </c>
      <c r="AF82" s="14" t="str">
        <f t="shared" si="81"/>
        <v>水</v>
      </c>
      <c r="AG82" s="145" t="str">
        <f t="shared" si="81"/>
        <v/>
      </c>
      <c r="AH82" s="202"/>
      <c r="AI82" s="193" t="s">
        <v>42</v>
      </c>
      <c r="AJ82" s="194" t="s">
        <v>12</v>
      </c>
      <c r="AK82" s="195" t="s">
        <v>49</v>
      </c>
      <c r="AL82" s="236" t="s">
        <v>42</v>
      </c>
      <c r="AM82" s="238" t="s">
        <v>13</v>
      </c>
      <c r="AN82" s="234">
        <f>COUNT(C81:AG81)</f>
        <v>30</v>
      </c>
      <c r="AO82" s="215">
        <f>AN82-AH82</f>
        <v>30</v>
      </c>
      <c r="AP82" s="215">
        <f>SUM(AO$8:AO84)</f>
        <v>212</v>
      </c>
      <c r="AQ82" s="56"/>
      <c r="AR82" s="55"/>
    </row>
    <row r="83" spans="2:45" s="3" customFormat="1" ht="62.45" customHeight="1" x14ac:dyDescent="0.15">
      <c r="B83" s="185" t="s">
        <v>3</v>
      </c>
      <c r="C83" s="187" t="str">
        <f>IFERROR(VLOOKUP(C81,祝日一覧!$A:$C,3,FALSE),"")</f>
        <v/>
      </c>
      <c r="D83" s="187" t="str">
        <f>IFERROR(VLOOKUP(D81,祝日一覧!$A:$C,3,FALSE),"")</f>
        <v/>
      </c>
      <c r="E83" s="187" t="str">
        <f>IFERROR(VLOOKUP(E81,祝日一覧!$A:$C,3,FALSE),"")</f>
        <v/>
      </c>
      <c r="F83" s="187" t="str">
        <f>IFERROR(VLOOKUP(F81,祝日一覧!$A:$C,3,FALSE),"")</f>
        <v/>
      </c>
      <c r="G83" s="187" t="str">
        <f>IFERROR(VLOOKUP(G81,祝日一覧!$A:$C,3,FALSE),"")</f>
        <v/>
      </c>
      <c r="H83" s="187" t="str">
        <f>IFERROR(VLOOKUP(H81,祝日一覧!$A:$C,3,FALSE),"")</f>
        <v/>
      </c>
      <c r="I83" s="187" t="str">
        <f>IFERROR(VLOOKUP(I81,祝日一覧!$A:$C,3,FALSE),"")</f>
        <v/>
      </c>
      <c r="J83" s="187" t="str">
        <f>IFERROR(VLOOKUP(J81,祝日一覧!$A:$C,3,FALSE),"")</f>
        <v/>
      </c>
      <c r="K83" s="187" t="str">
        <f>IFERROR(VLOOKUP(K81,祝日一覧!$A:$C,3,FALSE),"")</f>
        <v/>
      </c>
      <c r="L83" s="187" t="str">
        <f>IFERROR(VLOOKUP(L81,祝日一覧!$A:$C,3,FALSE),"")</f>
        <v/>
      </c>
      <c r="M83" s="187" t="str">
        <f>IFERROR(VLOOKUP(M81,祝日一覧!$A:$C,3,FALSE),"")</f>
        <v/>
      </c>
      <c r="N83" s="187" t="str">
        <f>IFERROR(VLOOKUP(N81,祝日一覧!$A:$C,3,FALSE),"")</f>
        <v/>
      </c>
      <c r="O83" s="187" t="str">
        <f>IFERROR(VLOOKUP(O81,祝日一覧!$A:$C,3,FALSE),"")</f>
        <v/>
      </c>
      <c r="P83" s="187" t="str">
        <f>IFERROR(VLOOKUP(P81,祝日一覧!$A:$C,3,FALSE),"")</f>
        <v/>
      </c>
      <c r="Q83" s="187" t="str">
        <f>IFERROR(VLOOKUP(Q81,祝日一覧!$A:$C,3,FALSE),"")</f>
        <v/>
      </c>
      <c r="R83" s="187" t="str">
        <f>IFERROR(VLOOKUP(R81,祝日一覧!$A:$C,3,FALSE),"")</f>
        <v/>
      </c>
      <c r="S83" s="187" t="str">
        <f>IFERROR(VLOOKUP(S81,祝日一覧!$A:$C,3,FALSE),"")</f>
        <v/>
      </c>
      <c r="T83" s="187" t="str">
        <f>IFERROR(VLOOKUP(T81,祝日一覧!$A:$C,3,FALSE),"")</f>
        <v/>
      </c>
      <c r="U83" s="187" t="str">
        <f>IFERROR(VLOOKUP(U81,祝日一覧!$A:$C,3,FALSE),"")</f>
        <v/>
      </c>
      <c r="V83" s="187" t="str">
        <f>IFERROR(VLOOKUP(V81,祝日一覧!$A:$C,3,FALSE),"")</f>
        <v/>
      </c>
      <c r="W83" s="187" t="str">
        <f>IFERROR(VLOOKUP(W81,祝日一覧!$A:$C,3,FALSE),"")</f>
        <v/>
      </c>
      <c r="X83" s="187" t="str">
        <f>IFERROR(VLOOKUP(X81,祝日一覧!$A:$C,3,FALSE),"")</f>
        <v/>
      </c>
      <c r="Y83" s="187" t="str">
        <f>IFERROR(VLOOKUP(Y81,祝日一覧!$A:$C,3,FALSE),"")</f>
        <v/>
      </c>
      <c r="Z83" s="187" t="str">
        <f>IFERROR(VLOOKUP(Z81,祝日一覧!$A:$C,3,FALSE),"")</f>
        <v/>
      </c>
      <c r="AA83" s="187" t="str">
        <f>IFERROR(VLOOKUP(AA81,祝日一覧!$A:$C,3,FALSE),"")</f>
        <v/>
      </c>
      <c r="AB83" s="187" t="str">
        <f>IFERROR(VLOOKUP(AB81,祝日一覧!$A:$C,3,FALSE),"")</f>
        <v/>
      </c>
      <c r="AC83" s="187" t="str">
        <f>IFERROR(VLOOKUP(AC81,祝日一覧!$A:$C,3,FALSE),"")</f>
        <v/>
      </c>
      <c r="AD83" s="187" t="str">
        <f>IFERROR(VLOOKUP(AD81,祝日一覧!$A:$C,3,FALSE),"")</f>
        <v/>
      </c>
      <c r="AE83" s="187" t="str">
        <f>IFERROR(VLOOKUP(AE81,祝日一覧!$A:$C,3,FALSE),"")</f>
        <v>昭和の日</v>
      </c>
      <c r="AF83" s="187" t="str">
        <f>IFERROR(VLOOKUP(AF81,祝日一覧!$A:$C,3,FALSE),"")</f>
        <v/>
      </c>
      <c r="AG83" s="229" t="str">
        <f>IFERROR(VLOOKUP(AG81,祝日一覧!$A:$C,3,FALSE),"")</f>
        <v/>
      </c>
      <c r="AH83" s="202"/>
      <c r="AI83" s="193"/>
      <c r="AJ83" s="194"/>
      <c r="AK83" s="195"/>
      <c r="AL83" s="237"/>
      <c r="AM83" s="239"/>
      <c r="AN83" s="235"/>
      <c r="AO83" s="216"/>
      <c r="AP83" s="216"/>
      <c r="AQ83" s="57"/>
      <c r="AR83" s="58"/>
      <c r="AS83" s="50"/>
    </row>
    <row r="84" spans="2:45" s="4" customFormat="1" ht="20.100000000000001" customHeight="1" thickBot="1" x14ac:dyDescent="0.2">
      <c r="B84" s="186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217"/>
      <c r="AH84" s="244"/>
      <c r="AI84" s="5"/>
      <c r="AJ84" s="66" t="e">
        <f>AVERAGE(AJ85:AJ90)</f>
        <v>#DIV/0!</v>
      </c>
      <c r="AK84" s="33" t="e">
        <f>IF(AJ84&gt;=0.285,"達成","未")</f>
        <v>#DIV/0!</v>
      </c>
      <c r="AL84" s="116"/>
      <c r="AM84" s="117" t="e">
        <f>AVERAGE(AM85:AM89)</f>
        <v>#DIV/0!</v>
      </c>
      <c r="AN84" s="109" t="s">
        <v>69</v>
      </c>
      <c r="AO84" s="93" t="s">
        <v>70</v>
      </c>
      <c r="AP84" s="94" t="s">
        <v>71</v>
      </c>
      <c r="AQ84" s="96" t="s">
        <v>72</v>
      </c>
      <c r="AR84" s="96" t="s">
        <v>59</v>
      </c>
      <c r="AS84" s="88" t="s">
        <v>68</v>
      </c>
    </row>
    <row r="85" spans="2:45" s="4" customFormat="1" ht="20.100000000000001" customHeight="1" x14ac:dyDescent="0.15">
      <c r="B85" s="69" t="str">
        <f>IF($R$5&lt;&gt;"",$R$5,"-")</f>
        <v>-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98"/>
      <c r="AH85" s="132" t="str">
        <f t="shared" ref="AH85:AH90" si="82">IF(B85="-",B85,"手入力")</f>
        <v>-</v>
      </c>
      <c r="AI85" s="99">
        <f t="shared" ref="AI85:AI90" si="83">AQ85</f>
        <v>0</v>
      </c>
      <c r="AJ85" s="100" t="str">
        <f>IFERROR(AI85/AO85,"")</f>
        <v/>
      </c>
      <c r="AK85" s="108" t="str">
        <f>IFERROR(IF(B85="-",B85,IF(AI85/AO85&gt;=0.285,"達成","未")),"-")</f>
        <v>-</v>
      </c>
      <c r="AL85" s="129">
        <f>AR85</f>
        <v>0</v>
      </c>
      <c r="AM85" s="119" t="str">
        <f>IFERROR(AL85/AP85,"")</f>
        <v/>
      </c>
      <c r="AN85" s="152">
        <f>COUNT(C81:AG81)</f>
        <v>30</v>
      </c>
      <c r="AO85" s="153">
        <f>IF(OR(B85="-",B85=""),0,IFERROR(AN85-AH85,))</f>
        <v>0</v>
      </c>
      <c r="AP85" s="153">
        <f>AO85+AP73</f>
        <v>0</v>
      </c>
      <c r="AQ85" s="143">
        <f>COUNTIF(C85:AG85,"○")</f>
        <v>0</v>
      </c>
      <c r="AR85" s="143">
        <f>AR73+AQ85</f>
        <v>0</v>
      </c>
      <c r="AS85" s="144">
        <f>IF(AS86&gt;=1,0,IF(SUM(AO85:AO90)=0,1,IF(AK84="達成",1,0)))</f>
        <v>1</v>
      </c>
    </row>
    <row r="86" spans="2:45" s="4" customFormat="1" ht="20.100000000000001" customHeight="1" x14ac:dyDescent="0.15">
      <c r="B86" s="60" t="str">
        <f>IF($S$5&lt;&gt;"",$S$5,"-")</f>
        <v>-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5"/>
      <c r="AH86" s="130" t="str">
        <f t="shared" si="82"/>
        <v>-</v>
      </c>
      <c r="AI86" s="148">
        <f t="shared" si="83"/>
        <v>0</v>
      </c>
      <c r="AJ86" s="53" t="str">
        <f>IFERROR(AI86/AO86,"")</f>
        <v/>
      </c>
      <c r="AK86" s="107" t="str">
        <f t="shared" ref="AK86:AK90" si="84">IFERROR(IF(B86="-",B86,IF(AI86/AO86&gt;=0.285,"達成","未")),"-")</f>
        <v>-</v>
      </c>
      <c r="AL86" s="150">
        <f>AR86</f>
        <v>0</v>
      </c>
      <c r="AM86" s="121" t="str">
        <f>IFERROR(AL86/AP86,"")</f>
        <v/>
      </c>
      <c r="AN86" s="152">
        <f>COUNT(C81:AG81)</f>
        <v>30</v>
      </c>
      <c r="AO86" s="153">
        <f>IF(OR(B86="-",B86=""),0,IFERROR(AN86-AH86,))</f>
        <v>0</v>
      </c>
      <c r="AP86" s="153">
        <f>AO86+AP74</f>
        <v>0</v>
      </c>
      <c r="AQ86" s="153">
        <f>COUNTIF(C86:AG86,"○")</f>
        <v>0</v>
      </c>
      <c r="AR86" s="153">
        <f>AR74+AQ86</f>
        <v>0</v>
      </c>
      <c r="AS86" s="49">
        <f>COUNTIF(AH85:AH90,"手入力")</f>
        <v>0</v>
      </c>
    </row>
    <row r="87" spans="2:45" s="4" customFormat="1" ht="20.100000000000001" customHeight="1" x14ac:dyDescent="0.15">
      <c r="B87" s="60" t="str">
        <f>IF($T$5&lt;&gt;"",$T$5,"-")</f>
        <v>-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5"/>
      <c r="AH87" s="130" t="str">
        <f t="shared" si="82"/>
        <v>-</v>
      </c>
      <c r="AI87" s="148">
        <f t="shared" si="83"/>
        <v>0</v>
      </c>
      <c r="AJ87" s="53" t="str">
        <f>IFERROR(AI87/AO87,"")</f>
        <v/>
      </c>
      <c r="AK87" s="107" t="str">
        <f t="shared" si="84"/>
        <v>-</v>
      </c>
      <c r="AL87" s="150">
        <f>AR87</f>
        <v>0</v>
      </c>
      <c r="AM87" s="121" t="str">
        <f>IFERROR(AL87/AP87,"")</f>
        <v/>
      </c>
      <c r="AN87" s="152">
        <f>COUNT(C81:AG81)</f>
        <v>30</v>
      </c>
      <c r="AO87" s="153">
        <f t="shared" ref="AO87:AO90" si="85">IF(OR(B87="-",B87=""),0,IFERROR(AN87-AH87,))</f>
        <v>0</v>
      </c>
      <c r="AP87" s="153">
        <f t="shared" ref="AP87:AP90" si="86">AO87+AP75</f>
        <v>0</v>
      </c>
      <c r="AQ87" s="153">
        <f>COUNTIF(C87:AG87,"○")</f>
        <v>0</v>
      </c>
      <c r="AR87" s="153">
        <f t="shared" ref="AR87:AR89" si="87">AR75+AQ87</f>
        <v>0</v>
      </c>
      <c r="AS87" s="49"/>
    </row>
    <row r="88" spans="2:45" s="4" customFormat="1" ht="20.100000000000001" customHeight="1" x14ac:dyDescent="0.15">
      <c r="B88" s="60" t="str">
        <f>IF($U$5&lt;&gt;"",$U$5,"-")</f>
        <v>-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5"/>
      <c r="AH88" s="130" t="str">
        <f t="shared" si="82"/>
        <v>-</v>
      </c>
      <c r="AI88" s="148">
        <f t="shared" si="83"/>
        <v>0</v>
      </c>
      <c r="AJ88" s="53" t="str">
        <f t="shared" ref="AJ88:AJ89" si="88">IFERROR(AI88/AO88,"")</f>
        <v/>
      </c>
      <c r="AK88" s="107" t="str">
        <f t="shared" si="84"/>
        <v>-</v>
      </c>
      <c r="AL88" s="150">
        <f>AR88</f>
        <v>0</v>
      </c>
      <c r="AM88" s="121" t="str">
        <f>IFERROR(AL88/AP88,"")</f>
        <v/>
      </c>
      <c r="AN88" s="152">
        <f>COUNT(C81:AG81)</f>
        <v>30</v>
      </c>
      <c r="AO88" s="153">
        <f t="shared" si="85"/>
        <v>0</v>
      </c>
      <c r="AP88" s="153">
        <f t="shared" si="86"/>
        <v>0</v>
      </c>
      <c r="AQ88" s="153">
        <f>COUNTIF(C88:AG88,"○")</f>
        <v>0</v>
      </c>
      <c r="AR88" s="153">
        <f t="shared" si="87"/>
        <v>0</v>
      </c>
      <c r="AS88" s="49"/>
    </row>
    <row r="89" spans="2:45" s="4" customFormat="1" ht="20.100000000000001" customHeight="1" x14ac:dyDescent="0.15">
      <c r="B89" s="60" t="str">
        <f>IF($V$5&lt;&gt;"",$V$5,"-")</f>
        <v>-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5"/>
      <c r="AH89" s="130" t="str">
        <f t="shared" si="82"/>
        <v>-</v>
      </c>
      <c r="AI89" s="148">
        <f t="shared" si="83"/>
        <v>0</v>
      </c>
      <c r="AJ89" s="53" t="str">
        <f t="shared" si="88"/>
        <v/>
      </c>
      <c r="AK89" s="107" t="str">
        <f t="shared" si="84"/>
        <v>-</v>
      </c>
      <c r="AL89" s="150">
        <f>AR89</f>
        <v>0</v>
      </c>
      <c r="AM89" s="121" t="str">
        <f>IFERROR(AL89/AP89,"")</f>
        <v/>
      </c>
      <c r="AN89" s="152">
        <f>COUNT(C81:AG81)</f>
        <v>30</v>
      </c>
      <c r="AO89" s="153">
        <f t="shared" si="85"/>
        <v>0</v>
      </c>
      <c r="AP89" s="153">
        <f t="shared" si="86"/>
        <v>0</v>
      </c>
      <c r="AQ89" s="153">
        <f>COUNTIF(C89:AG89,"○")</f>
        <v>0</v>
      </c>
      <c r="AR89" s="153">
        <f t="shared" si="87"/>
        <v>0</v>
      </c>
      <c r="AS89" s="49"/>
    </row>
    <row r="90" spans="2:45" s="4" customFormat="1" ht="20.100000000000001" customHeight="1" thickBot="1" x14ac:dyDescent="0.2">
      <c r="B90" s="61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79"/>
      <c r="AH90" s="131" t="str">
        <f t="shared" si="82"/>
        <v>-</v>
      </c>
      <c r="AI90" s="5">
        <f t="shared" si="83"/>
        <v>0</v>
      </c>
      <c r="AJ90" s="66" t="str">
        <f>IFERROR(AI90/AO90,"")</f>
        <v/>
      </c>
      <c r="AK90" s="33" t="str">
        <f t="shared" si="84"/>
        <v>-</v>
      </c>
      <c r="AL90" s="122">
        <f t="shared" ref="AL90" si="89">AR90</f>
        <v>0</v>
      </c>
      <c r="AM90" s="117" t="str">
        <f t="shared" ref="AM90" si="90">IFERROR(AL90/AP90,"")</f>
        <v/>
      </c>
      <c r="AN90" s="152">
        <f>COUNT(C81:AG81)</f>
        <v>30</v>
      </c>
      <c r="AO90" s="153">
        <f t="shared" si="85"/>
        <v>0</v>
      </c>
      <c r="AP90" s="153">
        <f t="shared" si="86"/>
        <v>0</v>
      </c>
      <c r="AQ90" s="153">
        <f t="shared" ref="AQ90" si="91">COUNTIF(C90:AG90,"○")</f>
        <v>0</v>
      </c>
      <c r="AR90" s="153">
        <f>AR78+AQ90</f>
        <v>0</v>
      </c>
      <c r="AS90" s="49"/>
    </row>
    <row r="91" spans="2:45" ht="14.25" thickBot="1" x14ac:dyDescent="0.2">
      <c r="AR91" s="35"/>
    </row>
    <row r="92" spans="2:45" ht="13.5" customHeight="1" x14ac:dyDescent="0.15">
      <c r="B92" s="155" t="s">
        <v>0</v>
      </c>
      <c r="C92" s="199">
        <f>DATE(YEAR(C80),MONTH(C80)+1,DAY(C80))</f>
        <v>45778</v>
      </c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1" t="s">
        <v>17</v>
      </c>
      <c r="AI92" s="203" t="s">
        <v>48</v>
      </c>
      <c r="AJ92" s="204"/>
      <c r="AK92" s="205"/>
      <c r="AL92" s="240" t="s">
        <v>11</v>
      </c>
      <c r="AM92" s="241"/>
      <c r="AN92" s="234" t="s">
        <v>16</v>
      </c>
      <c r="AO92" s="215" t="s">
        <v>18</v>
      </c>
      <c r="AP92" s="189" t="s">
        <v>19</v>
      </c>
      <c r="AQ92" s="191"/>
      <c r="AR92" s="177"/>
    </row>
    <row r="93" spans="2:45" x14ac:dyDescent="0.15">
      <c r="B93" s="12" t="s">
        <v>1</v>
      </c>
      <c r="C93" s="13">
        <f>DATE(YEAR(C92),MONTH(C92),DAY(C92))</f>
        <v>45778</v>
      </c>
      <c r="D93" s="13">
        <f>IF(MONTH(DATE(YEAR(C93),MONTH(C93),DAY(C93)+1))=MONTH($C92),DATE(YEAR(C93),MONTH(C93),DAY(C93)+1),"")</f>
        <v>45779</v>
      </c>
      <c r="E93" s="13">
        <f t="shared" ref="E93:AG93" si="92">IF(MONTH(DATE(YEAR(D93),MONTH(D93),DAY(D93)+1))=MONTH($C92),DATE(YEAR(D93),MONTH(D93),DAY(D93)+1),"")</f>
        <v>45780</v>
      </c>
      <c r="F93" s="18">
        <f t="shared" si="92"/>
        <v>45781</v>
      </c>
      <c r="G93" s="13">
        <f t="shared" si="92"/>
        <v>45782</v>
      </c>
      <c r="H93" s="13">
        <f t="shared" si="92"/>
        <v>45783</v>
      </c>
      <c r="I93" s="13">
        <f t="shared" si="92"/>
        <v>45784</v>
      </c>
      <c r="J93" s="13">
        <f t="shared" si="92"/>
        <v>45785</v>
      </c>
      <c r="K93" s="13">
        <f t="shared" si="92"/>
        <v>45786</v>
      </c>
      <c r="L93" s="13">
        <f t="shared" si="92"/>
        <v>45787</v>
      </c>
      <c r="M93" s="13">
        <f t="shared" si="92"/>
        <v>45788</v>
      </c>
      <c r="N93" s="13">
        <f t="shared" si="92"/>
        <v>45789</v>
      </c>
      <c r="O93" s="13">
        <f t="shared" si="92"/>
        <v>45790</v>
      </c>
      <c r="P93" s="13">
        <f t="shared" si="92"/>
        <v>45791</v>
      </c>
      <c r="Q93" s="13">
        <f t="shared" si="92"/>
        <v>45792</v>
      </c>
      <c r="R93" s="13">
        <f t="shared" si="92"/>
        <v>45793</v>
      </c>
      <c r="S93" s="13">
        <f t="shared" si="92"/>
        <v>45794</v>
      </c>
      <c r="T93" s="13">
        <f t="shared" si="92"/>
        <v>45795</v>
      </c>
      <c r="U93" s="13">
        <f t="shared" si="92"/>
        <v>45796</v>
      </c>
      <c r="V93" s="13">
        <f t="shared" si="92"/>
        <v>45797</v>
      </c>
      <c r="W93" s="13">
        <f t="shared" si="92"/>
        <v>45798</v>
      </c>
      <c r="X93" s="13">
        <f t="shared" si="92"/>
        <v>45799</v>
      </c>
      <c r="Y93" s="13">
        <f t="shared" si="92"/>
        <v>45800</v>
      </c>
      <c r="Z93" s="13">
        <f t="shared" si="92"/>
        <v>45801</v>
      </c>
      <c r="AA93" s="13">
        <f t="shared" si="92"/>
        <v>45802</v>
      </c>
      <c r="AB93" s="13">
        <f t="shared" si="92"/>
        <v>45803</v>
      </c>
      <c r="AC93" s="13">
        <f t="shared" si="92"/>
        <v>45804</v>
      </c>
      <c r="AD93" s="13">
        <f t="shared" si="92"/>
        <v>45805</v>
      </c>
      <c r="AE93" s="13">
        <f t="shared" si="92"/>
        <v>45806</v>
      </c>
      <c r="AF93" s="13">
        <f t="shared" si="92"/>
        <v>45807</v>
      </c>
      <c r="AG93" s="32">
        <f t="shared" si="92"/>
        <v>45808</v>
      </c>
      <c r="AH93" s="202"/>
      <c r="AI93" s="206"/>
      <c r="AJ93" s="207"/>
      <c r="AK93" s="208"/>
      <c r="AL93" s="242"/>
      <c r="AM93" s="243"/>
      <c r="AN93" s="235"/>
      <c r="AO93" s="216"/>
      <c r="AP93" s="190"/>
      <c r="AQ93" s="191"/>
      <c r="AR93" s="177"/>
    </row>
    <row r="94" spans="2:45" x14ac:dyDescent="0.15">
      <c r="B94" s="12" t="s">
        <v>2</v>
      </c>
      <c r="C94" s="14" t="str">
        <f t="shared" ref="C94:AG94" si="93">TEXT(C93,"aaa")</f>
        <v>木</v>
      </c>
      <c r="D94" s="14" t="str">
        <f t="shared" si="93"/>
        <v>金</v>
      </c>
      <c r="E94" s="14" t="str">
        <f t="shared" si="93"/>
        <v>土</v>
      </c>
      <c r="F94" s="19" t="str">
        <f t="shared" si="93"/>
        <v>日</v>
      </c>
      <c r="G94" s="14" t="str">
        <f t="shared" si="93"/>
        <v>月</v>
      </c>
      <c r="H94" s="14" t="str">
        <f t="shared" si="93"/>
        <v>火</v>
      </c>
      <c r="I94" s="14" t="str">
        <f t="shared" si="93"/>
        <v>水</v>
      </c>
      <c r="J94" s="14" t="str">
        <f t="shared" si="93"/>
        <v>木</v>
      </c>
      <c r="K94" s="14" t="str">
        <f t="shared" si="93"/>
        <v>金</v>
      </c>
      <c r="L94" s="14" t="str">
        <f t="shared" si="93"/>
        <v>土</v>
      </c>
      <c r="M94" s="14" t="str">
        <f t="shared" si="93"/>
        <v>日</v>
      </c>
      <c r="N94" s="14" t="str">
        <f t="shared" si="93"/>
        <v>月</v>
      </c>
      <c r="O94" s="14" t="str">
        <f t="shared" si="93"/>
        <v>火</v>
      </c>
      <c r="P94" s="14" t="str">
        <f t="shared" si="93"/>
        <v>水</v>
      </c>
      <c r="Q94" s="14" t="str">
        <f t="shared" si="93"/>
        <v>木</v>
      </c>
      <c r="R94" s="14" t="str">
        <f t="shared" si="93"/>
        <v>金</v>
      </c>
      <c r="S94" s="14" t="str">
        <f t="shared" si="93"/>
        <v>土</v>
      </c>
      <c r="T94" s="14" t="str">
        <f t="shared" si="93"/>
        <v>日</v>
      </c>
      <c r="U94" s="14" t="str">
        <f t="shared" si="93"/>
        <v>月</v>
      </c>
      <c r="V94" s="14" t="str">
        <f t="shared" si="93"/>
        <v>火</v>
      </c>
      <c r="W94" s="14" t="str">
        <f t="shared" si="93"/>
        <v>水</v>
      </c>
      <c r="X94" s="14" t="str">
        <f t="shared" si="93"/>
        <v>木</v>
      </c>
      <c r="Y94" s="14" t="str">
        <f t="shared" si="93"/>
        <v>金</v>
      </c>
      <c r="Z94" s="14" t="str">
        <f t="shared" si="93"/>
        <v>土</v>
      </c>
      <c r="AA94" s="14" t="str">
        <f t="shared" si="93"/>
        <v>日</v>
      </c>
      <c r="AB94" s="14" t="str">
        <f t="shared" si="93"/>
        <v>月</v>
      </c>
      <c r="AC94" s="14" t="str">
        <f t="shared" si="93"/>
        <v>火</v>
      </c>
      <c r="AD94" s="14" t="str">
        <f t="shared" si="93"/>
        <v>水</v>
      </c>
      <c r="AE94" s="14" t="str">
        <f t="shared" si="93"/>
        <v>木</v>
      </c>
      <c r="AF94" s="14" t="str">
        <f t="shared" si="93"/>
        <v>金</v>
      </c>
      <c r="AG94" s="145" t="str">
        <f t="shared" si="93"/>
        <v>土</v>
      </c>
      <c r="AH94" s="202"/>
      <c r="AI94" s="193" t="s">
        <v>42</v>
      </c>
      <c r="AJ94" s="194" t="s">
        <v>12</v>
      </c>
      <c r="AK94" s="195" t="s">
        <v>49</v>
      </c>
      <c r="AL94" s="236" t="s">
        <v>42</v>
      </c>
      <c r="AM94" s="238" t="s">
        <v>13</v>
      </c>
      <c r="AN94" s="234">
        <f>COUNT(C93:AG93)</f>
        <v>31</v>
      </c>
      <c r="AO94" s="215">
        <f>AN94-AH94</f>
        <v>31</v>
      </c>
      <c r="AP94" s="215">
        <f>SUM(AO$8:AO96)</f>
        <v>243</v>
      </c>
      <c r="AQ94" s="56"/>
      <c r="AR94" s="55"/>
    </row>
    <row r="95" spans="2:45" s="3" customFormat="1" ht="61.5" customHeight="1" x14ac:dyDescent="0.15">
      <c r="B95" s="185" t="s">
        <v>3</v>
      </c>
      <c r="C95" s="187" t="str">
        <f>IFERROR(VLOOKUP(C93,祝日一覧!$A:$C,3,FALSE),"")</f>
        <v/>
      </c>
      <c r="D95" s="187" t="str">
        <f>IFERROR(VLOOKUP(D93,祝日一覧!$A:$C,3,FALSE),"")</f>
        <v/>
      </c>
      <c r="E95" s="187" t="str">
        <f>IFERROR(VLOOKUP(E93,祝日一覧!$A:$C,3,FALSE),"")</f>
        <v>憲法記念日</v>
      </c>
      <c r="F95" s="187" t="str">
        <f>IFERROR(VLOOKUP(F93,祝日一覧!$A:$C,3,FALSE),"")</f>
        <v>みどりの日</v>
      </c>
      <c r="G95" s="187" t="str">
        <f>IFERROR(VLOOKUP(G93,祝日一覧!$A:$C,3,FALSE),"")</f>
        <v>こどもの日</v>
      </c>
      <c r="H95" s="187" t="str">
        <f>IFERROR(VLOOKUP(H93,祝日一覧!$A:$C,3,FALSE),"")</f>
        <v>振替休日</v>
      </c>
      <c r="I95" s="187" t="str">
        <f>IFERROR(VLOOKUP(I93,祝日一覧!$A:$C,3,FALSE),"")</f>
        <v/>
      </c>
      <c r="J95" s="187" t="str">
        <f>IFERROR(VLOOKUP(J93,祝日一覧!$A:$C,3,FALSE),"")</f>
        <v/>
      </c>
      <c r="K95" s="187" t="str">
        <f>IFERROR(VLOOKUP(K93,祝日一覧!$A:$C,3,FALSE),"")</f>
        <v/>
      </c>
      <c r="L95" s="187" t="str">
        <f>IFERROR(VLOOKUP(L93,祝日一覧!$A:$C,3,FALSE),"")</f>
        <v/>
      </c>
      <c r="M95" s="187" t="str">
        <f>IFERROR(VLOOKUP(M93,祝日一覧!$A:$C,3,FALSE),"")</f>
        <v/>
      </c>
      <c r="N95" s="187" t="str">
        <f>IFERROR(VLOOKUP(N93,祝日一覧!$A:$C,3,FALSE),"")</f>
        <v/>
      </c>
      <c r="O95" s="187" t="str">
        <f>IFERROR(VLOOKUP(O93,祝日一覧!$A:$C,3,FALSE),"")</f>
        <v/>
      </c>
      <c r="P95" s="187" t="str">
        <f>IFERROR(VLOOKUP(P93,祝日一覧!$A:$C,3,FALSE),"")</f>
        <v/>
      </c>
      <c r="Q95" s="187" t="str">
        <f>IFERROR(VLOOKUP(Q93,祝日一覧!$A:$C,3,FALSE),"")</f>
        <v/>
      </c>
      <c r="R95" s="187" t="str">
        <f>IFERROR(VLOOKUP(R93,祝日一覧!$A:$C,3,FALSE),"")</f>
        <v/>
      </c>
      <c r="S95" s="187" t="str">
        <f>IFERROR(VLOOKUP(S93,祝日一覧!$A:$C,3,FALSE),"")</f>
        <v/>
      </c>
      <c r="T95" s="187" t="str">
        <f>IFERROR(VLOOKUP(T93,祝日一覧!$A:$C,3,FALSE),"")</f>
        <v/>
      </c>
      <c r="U95" s="187" t="str">
        <f>IFERROR(VLOOKUP(U93,祝日一覧!$A:$C,3,FALSE),"")</f>
        <v/>
      </c>
      <c r="V95" s="187" t="str">
        <f>IFERROR(VLOOKUP(V93,祝日一覧!$A:$C,3,FALSE),"")</f>
        <v/>
      </c>
      <c r="W95" s="187" t="str">
        <f>IFERROR(VLOOKUP(W93,祝日一覧!$A:$C,3,FALSE),"")</f>
        <v/>
      </c>
      <c r="X95" s="187" t="str">
        <f>IFERROR(VLOOKUP(X93,祝日一覧!$A:$C,3,FALSE),"")</f>
        <v/>
      </c>
      <c r="Y95" s="187" t="str">
        <f>IFERROR(VLOOKUP(Y93,祝日一覧!$A:$C,3,FALSE),"")</f>
        <v/>
      </c>
      <c r="Z95" s="187" t="str">
        <f>IFERROR(VLOOKUP(Z93,祝日一覧!$A:$C,3,FALSE),"")</f>
        <v/>
      </c>
      <c r="AA95" s="187" t="str">
        <f>IFERROR(VLOOKUP(AA93,祝日一覧!$A:$C,3,FALSE),"")</f>
        <v/>
      </c>
      <c r="AB95" s="187" t="str">
        <f>IFERROR(VLOOKUP(AB93,祝日一覧!$A:$C,3,FALSE),"")</f>
        <v/>
      </c>
      <c r="AC95" s="187" t="str">
        <f>IFERROR(VLOOKUP(AC93,祝日一覧!$A:$C,3,FALSE),"")</f>
        <v/>
      </c>
      <c r="AD95" s="187" t="str">
        <f>IFERROR(VLOOKUP(AD93,祝日一覧!$A:$C,3,FALSE),"")</f>
        <v/>
      </c>
      <c r="AE95" s="187" t="str">
        <f>IFERROR(VLOOKUP(AE93,祝日一覧!$A:$C,3,FALSE),"")</f>
        <v/>
      </c>
      <c r="AF95" s="187" t="str">
        <f>IFERROR(VLOOKUP(AF93,祝日一覧!$A:$C,3,FALSE),"")</f>
        <v/>
      </c>
      <c r="AG95" s="229" t="str">
        <f>IFERROR(VLOOKUP(AG93,祝日一覧!$A:$C,3,FALSE),"")</f>
        <v/>
      </c>
      <c r="AH95" s="202"/>
      <c r="AI95" s="193"/>
      <c r="AJ95" s="194"/>
      <c r="AK95" s="195"/>
      <c r="AL95" s="237"/>
      <c r="AM95" s="239"/>
      <c r="AN95" s="235"/>
      <c r="AO95" s="216"/>
      <c r="AP95" s="216"/>
      <c r="AQ95" s="57"/>
      <c r="AR95" s="58"/>
      <c r="AS95" s="50"/>
    </row>
    <row r="96" spans="2:45" s="4" customFormat="1" ht="20.100000000000001" customHeight="1" thickBot="1" x14ac:dyDescent="0.2">
      <c r="B96" s="186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217"/>
      <c r="AH96" s="244"/>
      <c r="AI96" s="5"/>
      <c r="AJ96" s="66" t="e">
        <f>AVERAGE(AJ97:AJ102)</f>
        <v>#DIV/0!</v>
      </c>
      <c r="AK96" s="33" t="e">
        <f>IF(AJ96&gt;=0.285,"達成","未")</f>
        <v>#DIV/0!</v>
      </c>
      <c r="AL96" s="116"/>
      <c r="AM96" s="117" t="e">
        <f>AVERAGE(AM97:AM101)</f>
        <v>#DIV/0!</v>
      </c>
      <c r="AN96" s="109" t="s">
        <v>69</v>
      </c>
      <c r="AO96" s="93" t="s">
        <v>70</v>
      </c>
      <c r="AP96" s="94" t="s">
        <v>71</v>
      </c>
      <c r="AQ96" s="96" t="s">
        <v>72</v>
      </c>
      <c r="AR96" s="96" t="s">
        <v>59</v>
      </c>
      <c r="AS96" s="88" t="s">
        <v>68</v>
      </c>
    </row>
    <row r="97" spans="1:45" s="4" customFormat="1" ht="20.100000000000001" customHeight="1" x14ac:dyDescent="0.15">
      <c r="B97" s="69" t="str">
        <f>IF($R$5&lt;&gt;"",$R$5,"-")</f>
        <v>-</v>
      </c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7"/>
      <c r="AH97" s="134" t="str">
        <f t="shared" ref="AH97:AH102" si="94">IF(B97="-",B97,"手入力")</f>
        <v>-</v>
      </c>
      <c r="AI97" s="147">
        <f t="shared" ref="AI97:AI102" si="95">AQ97</f>
        <v>0</v>
      </c>
      <c r="AJ97" s="64" t="str">
        <f>IFERROR(AI97/AO97,"")</f>
        <v/>
      </c>
      <c r="AK97" s="106" t="str">
        <f>IFERROR(IF(B97="-",B97,IF(AI97/AO97&gt;=0.285,"達成","未")),"-")</f>
        <v>-</v>
      </c>
      <c r="AL97" s="149">
        <f>AR97</f>
        <v>0</v>
      </c>
      <c r="AM97" s="127" t="str">
        <f>IFERROR(AL97/AP97,"")</f>
        <v/>
      </c>
      <c r="AN97" s="152">
        <f>COUNT(C93:AG93)</f>
        <v>31</v>
      </c>
      <c r="AO97" s="153">
        <f>IF(OR(B97="-",B97=""),0,IFERROR(AN97-AH97,))</f>
        <v>0</v>
      </c>
      <c r="AP97" s="153">
        <f>AO97+AP85</f>
        <v>0</v>
      </c>
      <c r="AQ97" s="143">
        <f>COUNTIF(C97:AG97,"○")</f>
        <v>0</v>
      </c>
      <c r="AR97" s="143">
        <f>AR85+AQ97</f>
        <v>0</v>
      </c>
      <c r="AS97" s="144">
        <f>IF(AS98&gt;=1,0,IF(SUM(AO97:AO102)=0,1,IF(AK96="達成",1,0)))</f>
        <v>1</v>
      </c>
    </row>
    <row r="98" spans="1:45" s="4" customFormat="1" ht="20.100000000000001" customHeight="1" x14ac:dyDescent="0.15">
      <c r="B98" s="60" t="str">
        <f>IF($S$5&lt;&gt;"",$S$5,"-")</f>
        <v>-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70"/>
      <c r="AH98" s="135" t="str">
        <f t="shared" si="94"/>
        <v>-</v>
      </c>
      <c r="AI98" s="148">
        <f t="shared" si="95"/>
        <v>0</v>
      </c>
      <c r="AJ98" s="53" t="str">
        <f>IFERROR(AI98/AO98,"")</f>
        <v/>
      </c>
      <c r="AK98" s="107" t="str">
        <f t="shared" ref="AK98:AK102" si="96">IFERROR(IF(B98="-",B98,IF(AI98/AO98&gt;=0.285,"達成","未")),"-")</f>
        <v>-</v>
      </c>
      <c r="AL98" s="150">
        <f>AR98</f>
        <v>0</v>
      </c>
      <c r="AM98" s="121" t="str">
        <f>IFERROR(AL98/AP98,"")</f>
        <v/>
      </c>
      <c r="AN98" s="152">
        <f>COUNT(C93:AG93)</f>
        <v>31</v>
      </c>
      <c r="AO98" s="153">
        <f>IF(OR(B98="-",B98=""),0,IFERROR(AN98-AH98,))</f>
        <v>0</v>
      </c>
      <c r="AP98" s="153">
        <f>AO98+AP86</f>
        <v>0</v>
      </c>
      <c r="AQ98" s="153">
        <f>COUNTIF(C98:AG98,"○")</f>
        <v>0</v>
      </c>
      <c r="AR98" s="153">
        <f>AR86+AQ98</f>
        <v>0</v>
      </c>
      <c r="AS98" s="49">
        <f>COUNTIF(AH97:AH102,"手入力")</f>
        <v>0</v>
      </c>
    </row>
    <row r="99" spans="1:45" s="4" customFormat="1" ht="20.100000000000001" customHeight="1" x14ac:dyDescent="0.15">
      <c r="B99" s="60" t="str">
        <f>IF($T$5&lt;&gt;"",$T$5,"-")</f>
        <v>-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70"/>
      <c r="AH99" s="135" t="str">
        <f t="shared" si="94"/>
        <v>-</v>
      </c>
      <c r="AI99" s="148">
        <f t="shared" si="95"/>
        <v>0</v>
      </c>
      <c r="AJ99" s="53" t="str">
        <f>IFERROR(AI99/AO99,"")</f>
        <v/>
      </c>
      <c r="AK99" s="107" t="str">
        <f t="shared" si="96"/>
        <v>-</v>
      </c>
      <c r="AL99" s="150">
        <f>AR99</f>
        <v>0</v>
      </c>
      <c r="AM99" s="121" t="str">
        <f>IFERROR(AL99/AP99,"")</f>
        <v/>
      </c>
      <c r="AN99" s="152">
        <f>COUNT(C93:AG93)</f>
        <v>31</v>
      </c>
      <c r="AO99" s="153">
        <f t="shared" ref="AO99:AO102" si="97">IF(OR(B99="-",B99=""),0,IFERROR(AN99-AH99,))</f>
        <v>0</v>
      </c>
      <c r="AP99" s="153">
        <f t="shared" ref="AP99:AP102" si="98">AO99+AP87</f>
        <v>0</v>
      </c>
      <c r="AQ99" s="153">
        <f>COUNTIF(C99:AG99,"○")</f>
        <v>0</v>
      </c>
      <c r="AR99" s="153">
        <f t="shared" ref="AR99:AR101" si="99">AR87+AQ99</f>
        <v>0</v>
      </c>
      <c r="AS99" s="49"/>
    </row>
    <row r="100" spans="1:45" s="4" customFormat="1" ht="20.100000000000001" customHeight="1" x14ac:dyDescent="0.15">
      <c r="B100" s="60" t="str">
        <f>IF($U$5&lt;&gt;"",$U$5,"-")</f>
        <v>-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70"/>
      <c r="AH100" s="135" t="str">
        <f t="shared" si="94"/>
        <v>-</v>
      </c>
      <c r="AI100" s="148">
        <f t="shared" si="95"/>
        <v>0</v>
      </c>
      <c r="AJ100" s="53" t="str">
        <f t="shared" ref="AJ100:AJ101" si="100">IFERROR(AI100/AO100,"")</f>
        <v/>
      </c>
      <c r="AK100" s="107" t="str">
        <f t="shared" si="96"/>
        <v>-</v>
      </c>
      <c r="AL100" s="150">
        <f>AR100</f>
        <v>0</v>
      </c>
      <c r="AM100" s="121" t="str">
        <f>IFERROR(AL100/AP100,"")</f>
        <v/>
      </c>
      <c r="AN100" s="152">
        <f>COUNT(C93:AG93)</f>
        <v>31</v>
      </c>
      <c r="AO100" s="153">
        <f t="shared" si="97"/>
        <v>0</v>
      </c>
      <c r="AP100" s="153">
        <f t="shared" si="98"/>
        <v>0</v>
      </c>
      <c r="AQ100" s="153">
        <f>COUNTIF(C100:AG100,"○")</f>
        <v>0</v>
      </c>
      <c r="AR100" s="153">
        <f t="shared" si="99"/>
        <v>0</v>
      </c>
      <c r="AS100" s="49"/>
    </row>
    <row r="101" spans="1:45" s="4" customFormat="1" ht="20.100000000000001" customHeight="1" x14ac:dyDescent="0.15">
      <c r="B101" s="60" t="str">
        <f>IF($V$5&lt;&gt;"",$V$5,"-")</f>
        <v>-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70"/>
      <c r="AH101" s="135" t="str">
        <f t="shared" si="94"/>
        <v>-</v>
      </c>
      <c r="AI101" s="148">
        <f t="shared" si="95"/>
        <v>0</v>
      </c>
      <c r="AJ101" s="53" t="str">
        <f t="shared" si="100"/>
        <v/>
      </c>
      <c r="AK101" s="107" t="str">
        <f t="shared" si="96"/>
        <v>-</v>
      </c>
      <c r="AL101" s="150">
        <f>AR101</f>
        <v>0</v>
      </c>
      <c r="AM101" s="121" t="str">
        <f>IFERROR(AL101/AP101,"")</f>
        <v/>
      </c>
      <c r="AN101" s="152">
        <f>COUNT(C93:AG93)</f>
        <v>31</v>
      </c>
      <c r="AO101" s="153">
        <f t="shared" si="97"/>
        <v>0</v>
      </c>
      <c r="AP101" s="153">
        <f t="shared" si="98"/>
        <v>0</v>
      </c>
      <c r="AQ101" s="153">
        <f>COUNTIF(C101:AG101,"○")</f>
        <v>0</v>
      </c>
      <c r="AR101" s="153">
        <f t="shared" si="99"/>
        <v>0</v>
      </c>
      <c r="AS101" s="49"/>
    </row>
    <row r="102" spans="1:45" s="4" customFormat="1" ht="20.100000000000001" customHeight="1" thickBot="1" x14ac:dyDescent="0.2">
      <c r="B102" s="61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71"/>
      <c r="AH102" s="136" t="str">
        <f t="shared" si="94"/>
        <v>-</v>
      </c>
      <c r="AI102" s="5">
        <f t="shared" si="95"/>
        <v>0</v>
      </c>
      <c r="AJ102" s="66" t="str">
        <f>IFERROR(AI102/AO102,"")</f>
        <v/>
      </c>
      <c r="AK102" s="33" t="str">
        <f t="shared" si="96"/>
        <v>-</v>
      </c>
      <c r="AL102" s="122">
        <f t="shared" ref="AL102" si="101">AR102</f>
        <v>0</v>
      </c>
      <c r="AM102" s="117" t="str">
        <f t="shared" ref="AM102" si="102">IFERROR(AL102/AP102,"")</f>
        <v/>
      </c>
      <c r="AN102" s="152">
        <f>COUNT(C93:AG93)</f>
        <v>31</v>
      </c>
      <c r="AO102" s="153">
        <f t="shared" si="97"/>
        <v>0</v>
      </c>
      <c r="AP102" s="153">
        <f t="shared" si="98"/>
        <v>0</v>
      </c>
      <c r="AQ102" s="153">
        <f t="shared" ref="AQ102" si="103">COUNTIF(C102:AG102,"○")</f>
        <v>0</v>
      </c>
      <c r="AR102" s="153">
        <f>AR90+AQ102</f>
        <v>0</v>
      </c>
      <c r="AS102" s="49"/>
    </row>
    <row r="103" spans="1:45" s="4" customFormat="1" ht="14.25" thickBot="1" x14ac:dyDescent="0.2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49"/>
      <c r="AK103" s="2"/>
      <c r="AL103" s="2"/>
      <c r="AM103" s="2"/>
      <c r="AN103" s="35"/>
      <c r="AO103" s="35"/>
      <c r="AP103" s="35"/>
      <c r="AQ103" s="35"/>
      <c r="AR103" s="35"/>
    </row>
    <row r="104" spans="1:45" s="4" customFormat="1" ht="13.5" customHeight="1" x14ac:dyDescent="0.15">
      <c r="A104" s="2"/>
      <c r="B104" s="155" t="s">
        <v>0</v>
      </c>
      <c r="C104" s="199">
        <f>DATE(YEAR(C92),MONTH(C92)+1,DAY(C92))</f>
        <v>45809</v>
      </c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45" t="s">
        <v>17</v>
      </c>
      <c r="AI104" s="203" t="s">
        <v>48</v>
      </c>
      <c r="AJ104" s="204"/>
      <c r="AK104" s="205"/>
      <c r="AL104" s="240" t="s">
        <v>11</v>
      </c>
      <c r="AM104" s="241"/>
      <c r="AN104" s="234" t="s">
        <v>16</v>
      </c>
      <c r="AO104" s="215" t="s">
        <v>18</v>
      </c>
      <c r="AP104" s="189" t="s">
        <v>19</v>
      </c>
      <c r="AQ104" s="191"/>
      <c r="AR104" s="177"/>
    </row>
    <row r="105" spans="1:45" s="4" customFormat="1" x14ac:dyDescent="0.15">
      <c r="A105" s="2"/>
      <c r="B105" s="12" t="s">
        <v>1</v>
      </c>
      <c r="C105" s="13">
        <f>DATE(YEAR(C104),MONTH(C104),DAY(C104))</f>
        <v>45809</v>
      </c>
      <c r="D105" s="13">
        <f>IF(MONTH(DATE(YEAR(C105),MONTH(C105),DAY(C105)+1))=MONTH($C104),DATE(YEAR(C105),MONTH(C105),DAY(C105)+1),"")</f>
        <v>45810</v>
      </c>
      <c r="E105" s="13">
        <f t="shared" ref="E105:AG105" si="104">IF(MONTH(DATE(YEAR(D105),MONTH(D105),DAY(D105)+1))=MONTH($C104),DATE(YEAR(D105),MONTH(D105),DAY(D105)+1),"")</f>
        <v>45811</v>
      </c>
      <c r="F105" s="18">
        <f t="shared" si="104"/>
        <v>45812</v>
      </c>
      <c r="G105" s="13">
        <f t="shared" si="104"/>
        <v>45813</v>
      </c>
      <c r="H105" s="13">
        <f t="shared" si="104"/>
        <v>45814</v>
      </c>
      <c r="I105" s="13">
        <f t="shared" si="104"/>
        <v>45815</v>
      </c>
      <c r="J105" s="13">
        <f t="shared" si="104"/>
        <v>45816</v>
      </c>
      <c r="K105" s="13">
        <f t="shared" si="104"/>
        <v>45817</v>
      </c>
      <c r="L105" s="13">
        <f t="shared" si="104"/>
        <v>45818</v>
      </c>
      <c r="M105" s="13">
        <f t="shared" si="104"/>
        <v>45819</v>
      </c>
      <c r="N105" s="13">
        <f t="shared" si="104"/>
        <v>45820</v>
      </c>
      <c r="O105" s="13">
        <f t="shared" si="104"/>
        <v>45821</v>
      </c>
      <c r="P105" s="13">
        <f t="shared" si="104"/>
        <v>45822</v>
      </c>
      <c r="Q105" s="13">
        <f t="shared" si="104"/>
        <v>45823</v>
      </c>
      <c r="R105" s="13">
        <f t="shared" si="104"/>
        <v>45824</v>
      </c>
      <c r="S105" s="13">
        <f t="shared" si="104"/>
        <v>45825</v>
      </c>
      <c r="T105" s="13">
        <f t="shared" si="104"/>
        <v>45826</v>
      </c>
      <c r="U105" s="13">
        <f t="shared" si="104"/>
        <v>45827</v>
      </c>
      <c r="V105" s="13">
        <f t="shared" si="104"/>
        <v>45828</v>
      </c>
      <c r="W105" s="13">
        <f t="shared" si="104"/>
        <v>45829</v>
      </c>
      <c r="X105" s="13">
        <f t="shared" si="104"/>
        <v>45830</v>
      </c>
      <c r="Y105" s="13">
        <f t="shared" si="104"/>
        <v>45831</v>
      </c>
      <c r="Z105" s="13">
        <f t="shared" si="104"/>
        <v>45832</v>
      </c>
      <c r="AA105" s="13">
        <f t="shared" si="104"/>
        <v>45833</v>
      </c>
      <c r="AB105" s="13">
        <f t="shared" si="104"/>
        <v>45834</v>
      </c>
      <c r="AC105" s="13">
        <f t="shared" si="104"/>
        <v>45835</v>
      </c>
      <c r="AD105" s="13">
        <f t="shared" si="104"/>
        <v>45836</v>
      </c>
      <c r="AE105" s="13">
        <f t="shared" si="104"/>
        <v>45837</v>
      </c>
      <c r="AF105" s="20">
        <f t="shared" si="104"/>
        <v>45838</v>
      </c>
      <c r="AG105" s="20" t="str">
        <f t="shared" si="104"/>
        <v/>
      </c>
      <c r="AH105" s="246"/>
      <c r="AI105" s="206"/>
      <c r="AJ105" s="207"/>
      <c r="AK105" s="208"/>
      <c r="AL105" s="242"/>
      <c r="AM105" s="243"/>
      <c r="AN105" s="235"/>
      <c r="AO105" s="216"/>
      <c r="AP105" s="190"/>
      <c r="AQ105" s="191"/>
      <c r="AR105" s="177"/>
    </row>
    <row r="106" spans="1:45" s="4" customFormat="1" x14ac:dyDescent="0.15">
      <c r="A106" s="2"/>
      <c r="B106" s="12" t="s">
        <v>2</v>
      </c>
      <c r="C106" s="14" t="str">
        <f t="shared" ref="C106:AG106" si="105">TEXT(C105,"aaa")</f>
        <v>日</v>
      </c>
      <c r="D106" s="14" t="str">
        <f t="shared" si="105"/>
        <v>月</v>
      </c>
      <c r="E106" s="14" t="str">
        <f t="shared" si="105"/>
        <v>火</v>
      </c>
      <c r="F106" s="19" t="str">
        <f t="shared" si="105"/>
        <v>水</v>
      </c>
      <c r="G106" s="14" t="str">
        <f t="shared" si="105"/>
        <v>木</v>
      </c>
      <c r="H106" s="14" t="str">
        <f t="shared" si="105"/>
        <v>金</v>
      </c>
      <c r="I106" s="14" t="str">
        <f t="shared" si="105"/>
        <v>土</v>
      </c>
      <c r="J106" s="14" t="str">
        <f t="shared" si="105"/>
        <v>日</v>
      </c>
      <c r="K106" s="14" t="str">
        <f t="shared" si="105"/>
        <v>月</v>
      </c>
      <c r="L106" s="14" t="str">
        <f t="shared" si="105"/>
        <v>火</v>
      </c>
      <c r="M106" s="14" t="str">
        <f t="shared" si="105"/>
        <v>水</v>
      </c>
      <c r="N106" s="14" t="str">
        <f t="shared" si="105"/>
        <v>木</v>
      </c>
      <c r="O106" s="14" t="str">
        <f t="shared" si="105"/>
        <v>金</v>
      </c>
      <c r="P106" s="14" t="str">
        <f t="shared" si="105"/>
        <v>土</v>
      </c>
      <c r="Q106" s="14" t="str">
        <f t="shared" si="105"/>
        <v>日</v>
      </c>
      <c r="R106" s="14" t="str">
        <f t="shared" si="105"/>
        <v>月</v>
      </c>
      <c r="S106" s="14" t="str">
        <f t="shared" si="105"/>
        <v>火</v>
      </c>
      <c r="T106" s="14" t="str">
        <f t="shared" si="105"/>
        <v>水</v>
      </c>
      <c r="U106" s="14" t="str">
        <f t="shared" si="105"/>
        <v>木</v>
      </c>
      <c r="V106" s="14" t="str">
        <f t="shared" si="105"/>
        <v>金</v>
      </c>
      <c r="W106" s="14" t="str">
        <f t="shared" si="105"/>
        <v>土</v>
      </c>
      <c r="X106" s="14" t="str">
        <f t="shared" si="105"/>
        <v>日</v>
      </c>
      <c r="Y106" s="14" t="str">
        <f t="shared" si="105"/>
        <v>月</v>
      </c>
      <c r="Z106" s="14" t="str">
        <f t="shared" si="105"/>
        <v>火</v>
      </c>
      <c r="AA106" s="14" t="str">
        <f t="shared" si="105"/>
        <v>水</v>
      </c>
      <c r="AB106" s="14" t="str">
        <f t="shared" si="105"/>
        <v>木</v>
      </c>
      <c r="AC106" s="14" t="str">
        <f t="shared" si="105"/>
        <v>金</v>
      </c>
      <c r="AD106" s="14" t="str">
        <f t="shared" si="105"/>
        <v>土</v>
      </c>
      <c r="AE106" s="14" t="str">
        <f t="shared" si="105"/>
        <v>日</v>
      </c>
      <c r="AF106" s="21" t="str">
        <f t="shared" si="105"/>
        <v>月</v>
      </c>
      <c r="AG106" s="21" t="str">
        <f t="shared" si="105"/>
        <v/>
      </c>
      <c r="AH106" s="246"/>
      <c r="AI106" s="193" t="s">
        <v>42</v>
      </c>
      <c r="AJ106" s="194" t="s">
        <v>12</v>
      </c>
      <c r="AK106" s="195" t="s">
        <v>49</v>
      </c>
      <c r="AL106" s="236" t="s">
        <v>42</v>
      </c>
      <c r="AM106" s="238" t="s">
        <v>13</v>
      </c>
      <c r="AN106" s="234">
        <f>COUNT(C105:AG105)</f>
        <v>30</v>
      </c>
      <c r="AO106" s="215">
        <f>AN106-AH106</f>
        <v>30</v>
      </c>
      <c r="AP106" s="215">
        <f>SUM(AO$8:AO108)</f>
        <v>273</v>
      </c>
      <c r="AQ106" s="56"/>
      <c r="AR106" s="55"/>
    </row>
    <row r="107" spans="1:45" s="4" customFormat="1" ht="61.5" customHeight="1" x14ac:dyDescent="0.15">
      <c r="A107" s="3"/>
      <c r="B107" s="185" t="s">
        <v>3</v>
      </c>
      <c r="C107" s="187" t="str">
        <f>IFERROR(VLOOKUP(C105,祝日一覧!$A:$C,3,FALSE),"")</f>
        <v/>
      </c>
      <c r="D107" s="187" t="str">
        <f>IFERROR(VLOOKUP(D105,祝日一覧!$A:$C,3,FALSE),"")</f>
        <v/>
      </c>
      <c r="E107" s="187" t="str">
        <f>IFERROR(VLOOKUP(E105,祝日一覧!$A:$C,3,FALSE),"")</f>
        <v/>
      </c>
      <c r="F107" s="187" t="str">
        <f>IFERROR(VLOOKUP(F105,祝日一覧!$A:$C,3,FALSE),"")</f>
        <v/>
      </c>
      <c r="G107" s="187" t="str">
        <f>IFERROR(VLOOKUP(G105,祝日一覧!$A:$C,3,FALSE),"")</f>
        <v/>
      </c>
      <c r="H107" s="187" t="str">
        <f>IFERROR(VLOOKUP(H105,祝日一覧!$A:$C,3,FALSE),"")</f>
        <v/>
      </c>
      <c r="I107" s="187" t="str">
        <f>IFERROR(VLOOKUP(I105,祝日一覧!$A:$C,3,FALSE),"")</f>
        <v/>
      </c>
      <c r="J107" s="187" t="str">
        <f>IFERROR(VLOOKUP(J105,祝日一覧!$A:$C,3,FALSE),"")</f>
        <v/>
      </c>
      <c r="K107" s="187" t="str">
        <f>IFERROR(VLOOKUP(K105,祝日一覧!$A:$C,3,FALSE),"")</f>
        <v/>
      </c>
      <c r="L107" s="187" t="str">
        <f>IFERROR(VLOOKUP(L105,祝日一覧!$A:$C,3,FALSE),"")</f>
        <v/>
      </c>
      <c r="M107" s="187" t="str">
        <f>IFERROR(VLOOKUP(M105,祝日一覧!$A:$C,3,FALSE),"")</f>
        <v/>
      </c>
      <c r="N107" s="187" t="str">
        <f>IFERROR(VLOOKUP(N105,祝日一覧!$A:$C,3,FALSE),"")</f>
        <v/>
      </c>
      <c r="O107" s="187" t="str">
        <f>IFERROR(VLOOKUP(O105,祝日一覧!$A:$C,3,FALSE),"")</f>
        <v/>
      </c>
      <c r="P107" s="187" t="str">
        <f>IFERROR(VLOOKUP(P105,祝日一覧!$A:$C,3,FALSE),"")</f>
        <v/>
      </c>
      <c r="Q107" s="187" t="str">
        <f>IFERROR(VLOOKUP(Q105,祝日一覧!$A:$C,3,FALSE),"")</f>
        <v/>
      </c>
      <c r="R107" s="187" t="str">
        <f>IFERROR(VLOOKUP(R105,祝日一覧!$A:$C,3,FALSE),"")</f>
        <v/>
      </c>
      <c r="S107" s="187" t="str">
        <f>IFERROR(VLOOKUP(S105,祝日一覧!$A:$C,3,FALSE),"")</f>
        <v/>
      </c>
      <c r="T107" s="187" t="str">
        <f>IFERROR(VLOOKUP(T105,祝日一覧!$A:$C,3,FALSE),"")</f>
        <v/>
      </c>
      <c r="U107" s="187" t="str">
        <f>IFERROR(VLOOKUP(U105,祝日一覧!$A:$C,3,FALSE),"")</f>
        <v/>
      </c>
      <c r="V107" s="187" t="str">
        <f>IFERROR(VLOOKUP(V105,祝日一覧!$A:$C,3,FALSE),"")</f>
        <v/>
      </c>
      <c r="W107" s="187" t="str">
        <f>IFERROR(VLOOKUP(W105,祝日一覧!$A:$C,3,FALSE),"")</f>
        <v/>
      </c>
      <c r="X107" s="187" t="str">
        <f>IFERROR(VLOOKUP(X105,祝日一覧!$A:$C,3,FALSE),"")</f>
        <v/>
      </c>
      <c r="Y107" s="187" t="str">
        <f>IFERROR(VLOOKUP(Y105,祝日一覧!$A:$C,3,FALSE),"")</f>
        <v/>
      </c>
      <c r="Z107" s="187" t="str">
        <f>IFERROR(VLOOKUP(Z105,祝日一覧!$A:$C,3,FALSE),"")</f>
        <v/>
      </c>
      <c r="AA107" s="187" t="str">
        <f>IFERROR(VLOOKUP(AA105,祝日一覧!$A:$C,3,FALSE),"")</f>
        <v/>
      </c>
      <c r="AB107" s="187" t="str">
        <f>IFERROR(VLOOKUP(AB105,祝日一覧!$A:$C,3,FALSE),"")</f>
        <v/>
      </c>
      <c r="AC107" s="187" t="str">
        <f>IFERROR(VLOOKUP(AC105,祝日一覧!$A:$C,3,FALSE),"")</f>
        <v/>
      </c>
      <c r="AD107" s="187" t="str">
        <f>IFERROR(VLOOKUP(AD105,祝日一覧!$A:$C,3,FALSE),"")</f>
        <v/>
      </c>
      <c r="AE107" s="187" t="str">
        <f>IFERROR(VLOOKUP(AE105,祝日一覧!$A:$C,3,FALSE),"")</f>
        <v/>
      </c>
      <c r="AF107" s="187" t="str">
        <f>IFERROR(VLOOKUP(AF105,祝日一覧!$A:$C,3,FALSE),"")</f>
        <v/>
      </c>
      <c r="AG107" s="187" t="str">
        <f>IFERROR(VLOOKUP(AG105,祝日一覧!$A:$C,3,FALSE),"")</f>
        <v/>
      </c>
      <c r="AH107" s="246"/>
      <c r="AI107" s="193"/>
      <c r="AJ107" s="194"/>
      <c r="AK107" s="195"/>
      <c r="AL107" s="237"/>
      <c r="AM107" s="239"/>
      <c r="AN107" s="235"/>
      <c r="AO107" s="216"/>
      <c r="AP107" s="216"/>
      <c r="AQ107" s="57"/>
      <c r="AR107" s="58"/>
    </row>
    <row r="108" spans="1:45" s="4" customFormat="1" ht="20.100000000000001" customHeight="1" thickBot="1" x14ac:dyDescent="0.2">
      <c r="B108" s="186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246"/>
      <c r="AI108" s="5"/>
      <c r="AJ108" s="66" t="e">
        <f>AVERAGE(AJ109:AJ114)</f>
        <v>#DIV/0!</v>
      </c>
      <c r="AK108" s="33" t="e">
        <f>IF(AJ108&gt;=0.285,"達成","未")</f>
        <v>#DIV/0!</v>
      </c>
      <c r="AL108" s="116"/>
      <c r="AM108" s="117" t="e">
        <f>AVERAGE(AM109:AM113)</f>
        <v>#DIV/0!</v>
      </c>
      <c r="AN108" s="109" t="s">
        <v>69</v>
      </c>
      <c r="AO108" s="93" t="s">
        <v>70</v>
      </c>
      <c r="AP108" s="94" t="s">
        <v>71</v>
      </c>
      <c r="AQ108" s="96" t="s">
        <v>72</v>
      </c>
      <c r="AR108" s="96" t="s">
        <v>59</v>
      </c>
      <c r="AS108" s="88" t="s">
        <v>68</v>
      </c>
    </row>
    <row r="109" spans="1:45" s="4" customFormat="1" ht="20.100000000000001" customHeight="1" x14ac:dyDescent="0.15">
      <c r="B109" s="69" t="str">
        <f>IF($R$5&lt;&gt;"",$R$5,"-")</f>
        <v>-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37" t="str">
        <f t="shared" ref="AH109:AH114" si="106">IF(B109="-",B109,"手入力")</f>
        <v>-</v>
      </c>
      <c r="AI109" s="105">
        <f t="shared" ref="AI109:AI114" si="107">AQ109</f>
        <v>0</v>
      </c>
      <c r="AJ109" s="100" t="str">
        <f>IFERROR(AI109/AO109,"")</f>
        <v/>
      </c>
      <c r="AK109" s="108" t="str">
        <f>IFERROR(IF(B109="-",B109,IF(AI109/AO109&gt;=0.285,"達成","未")),"-")</f>
        <v>-</v>
      </c>
      <c r="AL109" s="149">
        <f>AR109</f>
        <v>0</v>
      </c>
      <c r="AM109" s="127" t="str">
        <f>IFERROR(AL109/AP109,"")</f>
        <v/>
      </c>
      <c r="AN109" s="152">
        <f>COUNT(C105:AG105)</f>
        <v>30</v>
      </c>
      <c r="AO109" s="153">
        <f>IF(OR(B109="-",B109=""),0,IFERROR(AN109-AH109,))</f>
        <v>0</v>
      </c>
      <c r="AP109" s="153">
        <f>AO109+AP97</f>
        <v>0</v>
      </c>
      <c r="AQ109" s="143">
        <f>COUNTIF(C109:AG109,"○")</f>
        <v>0</v>
      </c>
      <c r="AR109" s="143">
        <f>AR97+AQ109</f>
        <v>0</v>
      </c>
      <c r="AS109" s="144">
        <f>IF(AS110&gt;=1,0,IF(SUM(AO109:AO114)=0,1,IF(AK108="達成",1,0)))</f>
        <v>1</v>
      </c>
    </row>
    <row r="110" spans="1:45" s="4" customFormat="1" ht="20.100000000000001" customHeight="1" x14ac:dyDescent="0.15">
      <c r="B110" s="60" t="str">
        <f>IF($S$5&lt;&gt;"",$S$5,"-")</f>
        <v>-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38" t="str">
        <f t="shared" si="106"/>
        <v>-</v>
      </c>
      <c r="AI110" s="103">
        <f t="shared" si="107"/>
        <v>0</v>
      </c>
      <c r="AJ110" s="53" t="str">
        <f>IFERROR(AI110/AO110,"")</f>
        <v/>
      </c>
      <c r="AK110" s="107" t="str">
        <f t="shared" ref="AK110:AK114" si="108">IFERROR(IF(B110="-",B110,IF(AI110/AO110&gt;=0.285,"達成","未")),"-")</f>
        <v>-</v>
      </c>
      <c r="AL110" s="150">
        <f>AR110</f>
        <v>0</v>
      </c>
      <c r="AM110" s="121" t="str">
        <f>IFERROR(AL110/AP110,"")</f>
        <v/>
      </c>
      <c r="AN110" s="152">
        <f>COUNT(C105:AG105)</f>
        <v>30</v>
      </c>
      <c r="AO110" s="153">
        <f>IF(OR(B110="-",B110=""),0,IFERROR(AN110-AH110,))</f>
        <v>0</v>
      </c>
      <c r="AP110" s="153">
        <f>AO110+AP98</f>
        <v>0</v>
      </c>
      <c r="AQ110" s="153">
        <f>COUNTIF(C110:AG110,"○")</f>
        <v>0</v>
      </c>
      <c r="AR110" s="153">
        <f>AR98+AQ110</f>
        <v>0</v>
      </c>
      <c r="AS110" s="49">
        <f>COUNTIF(AH109:AH114,"手入力")</f>
        <v>0</v>
      </c>
    </row>
    <row r="111" spans="1:45" s="4" customFormat="1" ht="20.100000000000001" customHeight="1" x14ac:dyDescent="0.15">
      <c r="B111" s="60" t="str">
        <f>IF($T$5&lt;&gt;"",$T$5,"-")</f>
        <v>-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38" t="str">
        <f t="shared" si="106"/>
        <v>-</v>
      </c>
      <c r="AI111" s="103">
        <f t="shared" si="107"/>
        <v>0</v>
      </c>
      <c r="AJ111" s="53" t="str">
        <f>IFERROR(AI111/AO111,"")</f>
        <v/>
      </c>
      <c r="AK111" s="107" t="str">
        <f t="shared" si="108"/>
        <v>-</v>
      </c>
      <c r="AL111" s="150">
        <f>AR111</f>
        <v>0</v>
      </c>
      <c r="AM111" s="121" t="str">
        <f>IFERROR(AL111/AP111,"")</f>
        <v/>
      </c>
      <c r="AN111" s="152">
        <f>COUNT(C105:AG105)</f>
        <v>30</v>
      </c>
      <c r="AO111" s="153">
        <f t="shared" ref="AO111:AO114" si="109">IF(OR(B111="-",B111=""),0,IFERROR(AN111-AH111,))</f>
        <v>0</v>
      </c>
      <c r="AP111" s="153">
        <f t="shared" ref="AP111:AP114" si="110">AO111+AP99</f>
        <v>0</v>
      </c>
      <c r="AQ111" s="153">
        <f>COUNTIF(C111:AG111,"○")</f>
        <v>0</v>
      </c>
      <c r="AR111" s="153">
        <f t="shared" ref="AR111:AR113" si="111">AR99+AQ111</f>
        <v>0</v>
      </c>
      <c r="AS111" s="49"/>
    </row>
    <row r="112" spans="1:45" s="4" customFormat="1" ht="20.100000000000001" customHeight="1" x14ac:dyDescent="0.15">
      <c r="B112" s="60" t="str">
        <f>IF($U$5&lt;&gt;"",$U$5,"-")</f>
        <v>-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38" t="str">
        <f t="shared" si="106"/>
        <v>-</v>
      </c>
      <c r="AI112" s="103">
        <f t="shared" si="107"/>
        <v>0</v>
      </c>
      <c r="AJ112" s="53" t="str">
        <f t="shared" ref="AJ112:AJ113" si="112">IFERROR(AI112/AO112,"")</f>
        <v/>
      </c>
      <c r="AK112" s="107" t="str">
        <f t="shared" si="108"/>
        <v>-</v>
      </c>
      <c r="AL112" s="150">
        <f>AR112</f>
        <v>0</v>
      </c>
      <c r="AM112" s="121" t="str">
        <f>IFERROR(AL112/AP112,"")</f>
        <v/>
      </c>
      <c r="AN112" s="152">
        <f>COUNT(C105:AG105)</f>
        <v>30</v>
      </c>
      <c r="AO112" s="153">
        <f t="shared" si="109"/>
        <v>0</v>
      </c>
      <c r="AP112" s="153">
        <f t="shared" si="110"/>
        <v>0</v>
      </c>
      <c r="AQ112" s="153">
        <f>COUNTIF(C112:AG112,"○")</f>
        <v>0</v>
      </c>
      <c r="AR112" s="153">
        <f t="shared" si="111"/>
        <v>0</v>
      </c>
      <c r="AS112" s="49"/>
    </row>
    <row r="113" spans="1:45" s="4" customFormat="1" ht="20.100000000000001" customHeight="1" x14ac:dyDescent="0.15">
      <c r="B113" s="60" t="str">
        <f>IF($V$5&lt;&gt;"",$V$5,"-")</f>
        <v>-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38" t="str">
        <f t="shared" si="106"/>
        <v>-</v>
      </c>
      <c r="AI113" s="103">
        <f t="shared" si="107"/>
        <v>0</v>
      </c>
      <c r="AJ113" s="53" t="str">
        <f t="shared" si="112"/>
        <v/>
      </c>
      <c r="AK113" s="107" t="str">
        <f t="shared" si="108"/>
        <v>-</v>
      </c>
      <c r="AL113" s="150">
        <f>AR113</f>
        <v>0</v>
      </c>
      <c r="AM113" s="121" t="str">
        <f>IFERROR(AL113/AP113,"")</f>
        <v/>
      </c>
      <c r="AN113" s="152">
        <f>COUNT(C105:AG105)</f>
        <v>30</v>
      </c>
      <c r="AO113" s="153">
        <f t="shared" si="109"/>
        <v>0</v>
      </c>
      <c r="AP113" s="153">
        <f t="shared" si="110"/>
        <v>0</v>
      </c>
      <c r="AQ113" s="153">
        <f>COUNTIF(C113:AG113,"○")</f>
        <v>0</v>
      </c>
      <c r="AR113" s="153">
        <f t="shared" si="111"/>
        <v>0</v>
      </c>
      <c r="AS113" s="49"/>
    </row>
    <row r="114" spans="1:45" s="4" customFormat="1" ht="20.100000000000001" customHeight="1" thickBot="1" x14ac:dyDescent="0.2">
      <c r="B114" s="61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39" t="str">
        <f t="shared" si="106"/>
        <v>-</v>
      </c>
      <c r="AI114" s="104">
        <f t="shared" si="107"/>
        <v>0</v>
      </c>
      <c r="AJ114" s="66" t="str">
        <f>IFERROR(AI114/AO114,"")</f>
        <v/>
      </c>
      <c r="AK114" s="33" t="str">
        <f t="shared" si="108"/>
        <v>-</v>
      </c>
      <c r="AL114" s="122">
        <f t="shared" ref="AL114" si="113">AR114</f>
        <v>0</v>
      </c>
      <c r="AM114" s="117" t="str">
        <f t="shared" ref="AM114" si="114">IFERROR(AL114/AP114,"")</f>
        <v/>
      </c>
      <c r="AN114" s="152">
        <f>COUNT(C105:AG105)</f>
        <v>30</v>
      </c>
      <c r="AO114" s="153">
        <f t="shared" si="109"/>
        <v>0</v>
      </c>
      <c r="AP114" s="153">
        <f t="shared" si="110"/>
        <v>0</v>
      </c>
      <c r="AQ114" s="153">
        <f t="shared" ref="AQ114" si="115">COUNTIF(C114:AG114,"○")</f>
        <v>0</v>
      </c>
      <c r="AR114" s="153">
        <f>AR102+AQ114</f>
        <v>0</v>
      </c>
      <c r="AS114" s="49"/>
    </row>
    <row r="115" spans="1:45" s="4" customFormat="1" x14ac:dyDescent="0.15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"/>
      <c r="AI115" s="2"/>
      <c r="AJ115" s="49"/>
      <c r="AK115" s="2"/>
      <c r="AL115" s="2"/>
      <c r="AM115" s="2"/>
      <c r="AN115" s="35"/>
      <c r="AO115" s="35"/>
      <c r="AP115" s="35"/>
      <c r="AQ115" s="35"/>
      <c r="AR115" s="35"/>
    </row>
    <row r="116" spans="1:45" s="4" customFormat="1" ht="12.95" hidden="1" customHeight="1" outlineLevel="1" x14ac:dyDescent="0.15">
      <c r="A116" s="2"/>
      <c r="B116" s="155" t="s">
        <v>0</v>
      </c>
      <c r="C116" s="199">
        <f>DATE(YEAR(C104),MONTH(C104)+1,DAY(C104))</f>
        <v>45839</v>
      </c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48" t="s">
        <v>17</v>
      </c>
      <c r="AI116" s="203" t="s">
        <v>48</v>
      </c>
      <c r="AJ116" s="204"/>
      <c r="AK116" s="205"/>
      <c r="AL116" s="240" t="s">
        <v>11</v>
      </c>
      <c r="AM116" s="241"/>
      <c r="AN116" s="234" t="s">
        <v>16</v>
      </c>
      <c r="AO116" s="215" t="s">
        <v>18</v>
      </c>
      <c r="AP116" s="189" t="s">
        <v>19</v>
      </c>
      <c r="AQ116" s="191"/>
      <c r="AR116" s="177"/>
    </row>
    <row r="117" spans="1:45" s="4" customFormat="1" ht="12.95" hidden="1" customHeight="1" outlineLevel="1" x14ac:dyDescent="0.15">
      <c r="A117" s="2"/>
      <c r="B117" s="12" t="s">
        <v>1</v>
      </c>
      <c r="C117" s="13">
        <f>DATE(YEAR(C116),MONTH(C116),DAY(C116))</f>
        <v>45839</v>
      </c>
      <c r="D117" s="13">
        <f>IF(MONTH(DATE(YEAR(C117),MONTH(C117),DAY(C117)+1))=MONTH($C116),DATE(YEAR(C117),MONTH(C117),DAY(C117)+1),"")</f>
        <v>45840</v>
      </c>
      <c r="E117" s="13">
        <f t="shared" ref="E117:AG117" si="116">IF(MONTH(DATE(YEAR(D117),MONTH(D117),DAY(D117)+1))=MONTH($C116),DATE(YEAR(D117),MONTH(D117),DAY(D117)+1),"")</f>
        <v>45841</v>
      </c>
      <c r="F117" s="18">
        <f t="shared" si="116"/>
        <v>45842</v>
      </c>
      <c r="G117" s="13">
        <f t="shared" si="116"/>
        <v>45843</v>
      </c>
      <c r="H117" s="13">
        <f t="shared" si="116"/>
        <v>45844</v>
      </c>
      <c r="I117" s="13">
        <f t="shared" si="116"/>
        <v>45845</v>
      </c>
      <c r="J117" s="13">
        <f t="shared" si="116"/>
        <v>45846</v>
      </c>
      <c r="K117" s="13">
        <f t="shared" si="116"/>
        <v>45847</v>
      </c>
      <c r="L117" s="13">
        <f t="shared" si="116"/>
        <v>45848</v>
      </c>
      <c r="M117" s="13">
        <f t="shared" si="116"/>
        <v>45849</v>
      </c>
      <c r="N117" s="13">
        <f t="shared" si="116"/>
        <v>45850</v>
      </c>
      <c r="O117" s="13">
        <f t="shared" si="116"/>
        <v>45851</v>
      </c>
      <c r="P117" s="13">
        <f t="shared" si="116"/>
        <v>45852</v>
      </c>
      <c r="Q117" s="13">
        <f t="shared" si="116"/>
        <v>45853</v>
      </c>
      <c r="R117" s="13">
        <f t="shared" si="116"/>
        <v>45854</v>
      </c>
      <c r="S117" s="13">
        <f t="shared" si="116"/>
        <v>45855</v>
      </c>
      <c r="T117" s="13">
        <f t="shared" si="116"/>
        <v>45856</v>
      </c>
      <c r="U117" s="13">
        <f t="shared" si="116"/>
        <v>45857</v>
      </c>
      <c r="V117" s="13">
        <f t="shared" si="116"/>
        <v>45858</v>
      </c>
      <c r="W117" s="13">
        <f t="shared" si="116"/>
        <v>45859</v>
      </c>
      <c r="X117" s="13">
        <f t="shared" si="116"/>
        <v>45860</v>
      </c>
      <c r="Y117" s="13">
        <f t="shared" si="116"/>
        <v>45861</v>
      </c>
      <c r="Z117" s="13">
        <f t="shared" si="116"/>
        <v>45862</v>
      </c>
      <c r="AA117" s="13">
        <f t="shared" si="116"/>
        <v>45863</v>
      </c>
      <c r="AB117" s="13">
        <f t="shared" si="116"/>
        <v>45864</v>
      </c>
      <c r="AC117" s="13">
        <f t="shared" si="116"/>
        <v>45865</v>
      </c>
      <c r="AD117" s="13">
        <f t="shared" si="116"/>
        <v>45866</v>
      </c>
      <c r="AE117" s="13">
        <f t="shared" si="116"/>
        <v>45867</v>
      </c>
      <c r="AF117" s="13">
        <f t="shared" si="116"/>
        <v>45868</v>
      </c>
      <c r="AG117" s="32">
        <f t="shared" si="116"/>
        <v>45869</v>
      </c>
      <c r="AH117" s="249"/>
      <c r="AI117" s="206"/>
      <c r="AJ117" s="207"/>
      <c r="AK117" s="208"/>
      <c r="AL117" s="242"/>
      <c r="AM117" s="243"/>
      <c r="AN117" s="235"/>
      <c r="AO117" s="216"/>
      <c r="AP117" s="190"/>
      <c r="AQ117" s="191"/>
      <c r="AR117" s="177"/>
    </row>
    <row r="118" spans="1:45" s="4" customFormat="1" ht="12.95" hidden="1" customHeight="1" outlineLevel="1" x14ac:dyDescent="0.15">
      <c r="A118" s="2"/>
      <c r="B118" s="12" t="s">
        <v>2</v>
      </c>
      <c r="C118" s="14" t="str">
        <f t="shared" ref="C118:AG118" si="117">TEXT(C117,"aaa")</f>
        <v>火</v>
      </c>
      <c r="D118" s="14" t="str">
        <f t="shared" si="117"/>
        <v>水</v>
      </c>
      <c r="E118" s="14" t="str">
        <f t="shared" si="117"/>
        <v>木</v>
      </c>
      <c r="F118" s="19" t="str">
        <f t="shared" si="117"/>
        <v>金</v>
      </c>
      <c r="G118" s="14" t="str">
        <f t="shared" si="117"/>
        <v>土</v>
      </c>
      <c r="H118" s="14" t="str">
        <f t="shared" si="117"/>
        <v>日</v>
      </c>
      <c r="I118" s="14" t="str">
        <f t="shared" si="117"/>
        <v>月</v>
      </c>
      <c r="J118" s="14" t="str">
        <f t="shared" si="117"/>
        <v>火</v>
      </c>
      <c r="K118" s="14" t="str">
        <f t="shared" si="117"/>
        <v>水</v>
      </c>
      <c r="L118" s="14" t="str">
        <f t="shared" si="117"/>
        <v>木</v>
      </c>
      <c r="M118" s="14" t="str">
        <f t="shared" si="117"/>
        <v>金</v>
      </c>
      <c r="N118" s="14" t="str">
        <f t="shared" si="117"/>
        <v>土</v>
      </c>
      <c r="O118" s="14" t="str">
        <f t="shared" si="117"/>
        <v>日</v>
      </c>
      <c r="P118" s="14" t="str">
        <f t="shared" si="117"/>
        <v>月</v>
      </c>
      <c r="Q118" s="14" t="str">
        <f t="shared" si="117"/>
        <v>火</v>
      </c>
      <c r="R118" s="14" t="str">
        <f t="shared" si="117"/>
        <v>水</v>
      </c>
      <c r="S118" s="14" t="str">
        <f t="shared" si="117"/>
        <v>木</v>
      </c>
      <c r="T118" s="14" t="str">
        <f t="shared" si="117"/>
        <v>金</v>
      </c>
      <c r="U118" s="14" t="str">
        <f t="shared" si="117"/>
        <v>土</v>
      </c>
      <c r="V118" s="14" t="str">
        <f t="shared" si="117"/>
        <v>日</v>
      </c>
      <c r="W118" s="14" t="str">
        <f t="shared" si="117"/>
        <v>月</v>
      </c>
      <c r="X118" s="14" t="str">
        <f t="shared" si="117"/>
        <v>火</v>
      </c>
      <c r="Y118" s="14" t="str">
        <f t="shared" si="117"/>
        <v>水</v>
      </c>
      <c r="Z118" s="14" t="str">
        <f t="shared" si="117"/>
        <v>木</v>
      </c>
      <c r="AA118" s="14" t="str">
        <f t="shared" si="117"/>
        <v>金</v>
      </c>
      <c r="AB118" s="14" t="str">
        <f t="shared" si="117"/>
        <v>土</v>
      </c>
      <c r="AC118" s="14" t="str">
        <f t="shared" si="117"/>
        <v>日</v>
      </c>
      <c r="AD118" s="14" t="str">
        <f t="shared" si="117"/>
        <v>月</v>
      </c>
      <c r="AE118" s="14" t="str">
        <f t="shared" si="117"/>
        <v>火</v>
      </c>
      <c r="AF118" s="14" t="str">
        <f t="shared" si="117"/>
        <v>水</v>
      </c>
      <c r="AG118" s="145" t="str">
        <f t="shared" si="117"/>
        <v>木</v>
      </c>
      <c r="AH118" s="249"/>
      <c r="AI118" s="193" t="s">
        <v>42</v>
      </c>
      <c r="AJ118" s="247" t="s">
        <v>12</v>
      </c>
      <c r="AK118" s="195" t="s">
        <v>49</v>
      </c>
      <c r="AL118" s="236" t="s">
        <v>42</v>
      </c>
      <c r="AM118" s="238" t="s">
        <v>13</v>
      </c>
      <c r="AN118" s="89">
        <f>COUNT(C117:AG117)</f>
        <v>31</v>
      </c>
      <c r="AO118" s="90">
        <f>AN118-AH118</f>
        <v>31</v>
      </c>
      <c r="AP118" s="97">
        <f>SUM(AO$8:AO120)</f>
        <v>304</v>
      </c>
      <c r="AQ118" s="56"/>
      <c r="AR118" s="55"/>
    </row>
    <row r="119" spans="1:45" s="4" customFormat="1" ht="27" hidden="1" customHeight="1" outlineLevel="1" x14ac:dyDescent="0.15">
      <c r="A119" s="3"/>
      <c r="B119" s="185" t="s">
        <v>3</v>
      </c>
      <c r="C119" s="187" t="str">
        <f>IFERROR(VLOOKUP(C117,祝日一覧!$A:$C,3,FALSE),"")</f>
        <v/>
      </c>
      <c r="D119" s="187" t="str">
        <f>IFERROR(VLOOKUP(D117,祝日一覧!$A:$C,3,FALSE),"")</f>
        <v/>
      </c>
      <c r="E119" s="187" t="str">
        <f>IFERROR(VLOOKUP(E117,祝日一覧!$A:$C,3,FALSE),"")</f>
        <v/>
      </c>
      <c r="F119" s="187" t="str">
        <f>IFERROR(VLOOKUP(F117,祝日一覧!$A:$C,3,FALSE),"")</f>
        <v/>
      </c>
      <c r="G119" s="187" t="str">
        <f>IFERROR(VLOOKUP(G117,祝日一覧!$A:$C,3,FALSE),"")</f>
        <v/>
      </c>
      <c r="H119" s="187" t="str">
        <f>IFERROR(VLOOKUP(H117,祝日一覧!$A:$C,3,FALSE),"")</f>
        <v/>
      </c>
      <c r="I119" s="187" t="str">
        <f>IFERROR(VLOOKUP(I117,祝日一覧!$A:$C,3,FALSE),"")</f>
        <v/>
      </c>
      <c r="J119" s="187" t="str">
        <f>IFERROR(VLOOKUP(J117,祝日一覧!$A:$C,3,FALSE),"")</f>
        <v/>
      </c>
      <c r="K119" s="187" t="str">
        <f>IFERROR(VLOOKUP(K117,祝日一覧!$A:$C,3,FALSE),"")</f>
        <v/>
      </c>
      <c r="L119" s="187" t="str">
        <f>IFERROR(VLOOKUP(L117,祝日一覧!$A:$C,3,FALSE),"")</f>
        <v/>
      </c>
      <c r="M119" s="187" t="str">
        <f>IFERROR(VLOOKUP(M117,祝日一覧!$A:$C,3,FALSE),"")</f>
        <v/>
      </c>
      <c r="N119" s="187" t="str">
        <f>IFERROR(VLOOKUP(N117,祝日一覧!$A:$C,3,FALSE),"")</f>
        <v/>
      </c>
      <c r="O119" s="187" t="str">
        <f>IFERROR(VLOOKUP(O117,祝日一覧!$A:$C,3,FALSE),"")</f>
        <v/>
      </c>
      <c r="P119" s="187" t="str">
        <f>IFERROR(VLOOKUP(P117,祝日一覧!$A:$C,3,FALSE),"")</f>
        <v/>
      </c>
      <c r="Q119" s="187" t="str">
        <f>IFERROR(VLOOKUP(Q117,祝日一覧!$A:$C,3,FALSE),"")</f>
        <v/>
      </c>
      <c r="R119" s="187" t="str">
        <f>IFERROR(VLOOKUP(R117,祝日一覧!$A:$C,3,FALSE),"")</f>
        <v/>
      </c>
      <c r="S119" s="187" t="str">
        <f>IFERROR(VLOOKUP(S117,祝日一覧!$A:$C,3,FALSE),"")</f>
        <v/>
      </c>
      <c r="T119" s="187" t="str">
        <f>IFERROR(VLOOKUP(T117,祝日一覧!$A:$C,3,FALSE),"")</f>
        <v/>
      </c>
      <c r="U119" s="187" t="str">
        <f>IFERROR(VLOOKUP(U117,祝日一覧!$A:$C,3,FALSE),"")</f>
        <v/>
      </c>
      <c r="V119" s="187" t="str">
        <f>IFERROR(VLOOKUP(V117,祝日一覧!$A:$C,3,FALSE),"")</f>
        <v/>
      </c>
      <c r="W119" s="187" t="str">
        <f>IFERROR(VLOOKUP(W117,祝日一覧!$A:$C,3,FALSE),"")</f>
        <v>海の日</v>
      </c>
      <c r="X119" s="187" t="str">
        <f>IFERROR(VLOOKUP(X117,祝日一覧!$A:$C,3,FALSE),"")</f>
        <v/>
      </c>
      <c r="Y119" s="187" t="str">
        <f>IFERROR(VLOOKUP(Y117,祝日一覧!$A:$C,3,FALSE),"")</f>
        <v/>
      </c>
      <c r="Z119" s="187" t="str">
        <f>IFERROR(VLOOKUP(Z117,祝日一覧!$A:$C,3,FALSE),"")</f>
        <v/>
      </c>
      <c r="AA119" s="187" t="str">
        <f>IFERROR(VLOOKUP(AA117,祝日一覧!$A:$C,3,FALSE),"")</f>
        <v/>
      </c>
      <c r="AB119" s="187" t="str">
        <f>IFERROR(VLOOKUP(AB117,祝日一覧!$A:$C,3,FALSE),"")</f>
        <v/>
      </c>
      <c r="AC119" s="187" t="str">
        <f>IFERROR(VLOOKUP(AC117,祝日一覧!$A:$C,3,FALSE),"")</f>
        <v/>
      </c>
      <c r="AD119" s="187" t="str">
        <f>IFERROR(VLOOKUP(AD117,祝日一覧!$A:$C,3,FALSE),"")</f>
        <v/>
      </c>
      <c r="AE119" s="187" t="str">
        <f>IFERROR(VLOOKUP(AE117,祝日一覧!$A:$C,3,FALSE),"")</f>
        <v/>
      </c>
      <c r="AF119" s="187" t="str">
        <f>IFERROR(VLOOKUP(AF117,祝日一覧!$A:$C,3,FALSE),"")</f>
        <v/>
      </c>
      <c r="AG119" s="229" t="str">
        <f>IFERROR(VLOOKUP(AG117,祝日一覧!$A:$C,3,FALSE),"")</f>
        <v/>
      </c>
      <c r="AH119" s="249"/>
      <c r="AI119" s="193"/>
      <c r="AJ119" s="247"/>
      <c r="AK119" s="195"/>
      <c r="AL119" s="237"/>
      <c r="AM119" s="239"/>
      <c r="AN119" s="91"/>
      <c r="AO119" s="92"/>
      <c r="AP119" s="56"/>
      <c r="AQ119" s="57"/>
      <c r="AR119" s="58"/>
    </row>
    <row r="120" spans="1:45" s="4" customFormat="1" ht="20.100000000000001" hidden="1" customHeight="1" outlineLevel="1" thickBot="1" x14ac:dyDescent="0.2">
      <c r="B120" s="228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30"/>
      <c r="AH120" s="250"/>
      <c r="AI120" s="5"/>
      <c r="AJ120" s="66" t="e">
        <f>AVERAGE(AJ121:AJ126)</f>
        <v>#DIV/0!</v>
      </c>
      <c r="AK120" s="33" t="e">
        <f>IF(AJ120&gt;=0.285,"達成","未")</f>
        <v>#DIV/0!</v>
      </c>
      <c r="AL120" s="116"/>
      <c r="AM120" s="117" t="e">
        <f>AVERAGE(AM121:AM125)</f>
        <v>#DIV/0!</v>
      </c>
      <c r="AN120" s="109" t="s">
        <v>69</v>
      </c>
      <c r="AO120" s="93" t="s">
        <v>70</v>
      </c>
      <c r="AP120" s="94" t="s">
        <v>71</v>
      </c>
      <c r="AQ120" s="96" t="s">
        <v>72</v>
      </c>
      <c r="AR120" s="96" t="s">
        <v>59</v>
      </c>
      <c r="AS120" s="88" t="s">
        <v>68</v>
      </c>
    </row>
    <row r="121" spans="1:45" s="4" customFormat="1" ht="20.100000000000001" hidden="1" customHeight="1" outlineLevel="1" x14ac:dyDescent="0.15">
      <c r="B121" s="69" t="str">
        <f>IF($R$5&lt;&gt;"",$R$5,"-")</f>
        <v>-</v>
      </c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98"/>
      <c r="AH121" s="132" t="str">
        <f t="shared" ref="AH121:AH126" si="118">IF(B121="-",B121,"手入力")</f>
        <v>-</v>
      </c>
      <c r="AI121" s="147">
        <f t="shared" ref="AI121:AI126" si="119">AQ121</f>
        <v>0</v>
      </c>
      <c r="AJ121" s="64" t="str">
        <f>IFERROR(AI121/AO121,"")</f>
        <v/>
      </c>
      <c r="AK121" s="106" t="str">
        <f>IFERROR(IF(B121="-",B121,IF(AI121/AO121&gt;=0.285,"達成","未")),"-")</f>
        <v>-</v>
      </c>
      <c r="AL121" s="149">
        <f>AR121</f>
        <v>0</v>
      </c>
      <c r="AM121" s="127" t="str">
        <f>IFERROR(AL121/AP121,"")</f>
        <v/>
      </c>
      <c r="AN121" s="152">
        <f>COUNT(C117:AG117)</f>
        <v>31</v>
      </c>
      <c r="AO121" s="153">
        <f>IF(OR(B121="-",B121=""),0,IFERROR(AN121-AH121,))</f>
        <v>0</v>
      </c>
      <c r="AP121" s="153">
        <f>AO121+AP109</f>
        <v>0</v>
      </c>
      <c r="AQ121" s="143">
        <f>COUNTIF(C121:AG121,"○")</f>
        <v>0</v>
      </c>
      <c r="AR121" s="143">
        <f>AR109+AQ121</f>
        <v>0</v>
      </c>
      <c r="AS121" s="144">
        <f>IF(AS122&gt;=1,0,IF(SUM(AO121:AO126)=0,1,IF(AK120="達成",1,0)))</f>
        <v>1</v>
      </c>
    </row>
    <row r="122" spans="1:45" s="4" customFormat="1" ht="20.100000000000001" hidden="1" customHeight="1" outlineLevel="1" x14ac:dyDescent="0.15">
      <c r="B122" s="60" t="str">
        <f>IF($S$5&lt;&gt;"",$S$5,"-")</f>
        <v>-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5"/>
      <c r="AH122" s="130" t="str">
        <f t="shared" si="118"/>
        <v>-</v>
      </c>
      <c r="AI122" s="148">
        <f t="shared" si="119"/>
        <v>0</v>
      </c>
      <c r="AJ122" s="53" t="str">
        <f>IFERROR(AI122/AO122,"")</f>
        <v/>
      </c>
      <c r="AK122" s="107" t="str">
        <f t="shared" ref="AK122:AK126" si="120">IFERROR(IF(B122="-",B122,IF(AI122/AO122&gt;=0.285,"達成","未")),"-")</f>
        <v>-</v>
      </c>
      <c r="AL122" s="150">
        <f>AR122</f>
        <v>0</v>
      </c>
      <c r="AM122" s="121" t="str">
        <f>IFERROR(AL122/AP122,"")</f>
        <v/>
      </c>
      <c r="AN122" s="152">
        <f>COUNT(C117:AG117)</f>
        <v>31</v>
      </c>
      <c r="AO122" s="153">
        <f>IF(OR(B122="-",B122=""),0,IFERROR(AN122-AH122,))</f>
        <v>0</v>
      </c>
      <c r="AP122" s="153">
        <f>AO122+AP110</f>
        <v>0</v>
      </c>
      <c r="AQ122" s="153">
        <f>COUNTIF(C122:AG122,"○")</f>
        <v>0</v>
      </c>
      <c r="AR122" s="153">
        <f>AR110+AQ122</f>
        <v>0</v>
      </c>
      <c r="AS122" s="49">
        <f>COUNTIF(AH121:AH126,"手入力")</f>
        <v>0</v>
      </c>
    </row>
    <row r="123" spans="1:45" s="4" customFormat="1" ht="20.100000000000001" hidden="1" customHeight="1" outlineLevel="1" x14ac:dyDescent="0.15">
      <c r="B123" s="60" t="str">
        <f>IF($T$5&lt;&gt;"",$T$5,"-")</f>
        <v>-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5"/>
      <c r="AH123" s="130" t="str">
        <f t="shared" si="118"/>
        <v>-</v>
      </c>
      <c r="AI123" s="148">
        <f t="shared" si="119"/>
        <v>0</v>
      </c>
      <c r="AJ123" s="53" t="str">
        <f>IFERROR(AI123/AO123,"")</f>
        <v/>
      </c>
      <c r="AK123" s="107" t="str">
        <f t="shared" si="120"/>
        <v>-</v>
      </c>
      <c r="AL123" s="150">
        <f>AR123</f>
        <v>0</v>
      </c>
      <c r="AM123" s="121" t="str">
        <f>IFERROR(AL123/AP123,"")</f>
        <v/>
      </c>
      <c r="AN123" s="152">
        <f>COUNT(C117:AG117)</f>
        <v>31</v>
      </c>
      <c r="AO123" s="153">
        <f t="shared" ref="AO123:AO126" si="121">IF(OR(B123="-",B123=""),0,IFERROR(AN123-AH123,))</f>
        <v>0</v>
      </c>
      <c r="AP123" s="153">
        <f t="shared" ref="AP123:AP126" si="122">AO123+AP111</f>
        <v>0</v>
      </c>
      <c r="AQ123" s="153">
        <f>COUNTIF(C123:AG123,"○")</f>
        <v>0</v>
      </c>
      <c r="AR123" s="153">
        <f t="shared" ref="AR123:AR125" si="123">AR111+AQ123</f>
        <v>0</v>
      </c>
      <c r="AS123" s="49"/>
    </row>
    <row r="124" spans="1:45" s="4" customFormat="1" ht="20.100000000000001" hidden="1" customHeight="1" outlineLevel="1" x14ac:dyDescent="0.15">
      <c r="B124" s="60" t="str">
        <f>IF($U$5&lt;&gt;"",$U$5,"-")</f>
        <v>-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5"/>
      <c r="AH124" s="130" t="str">
        <f t="shared" si="118"/>
        <v>-</v>
      </c>
      <c r="AI124" s="148">
        <f t="shared" si="119"/>
        <v>0</v>
      </c>
      <c r="AJ124" s="53" t="str">
        <f t="shared" ref="AJ124:AJ125" si="124">IFERROR(AI124/AO124,"")</f>
        <v/>
      </c>
      <c r="AK124" s="107" t="str">
        <f t="shared" si="120"/>
        <v>-</v>
      </c>
      <c r="AL124" s="150">
        <f>AR124</f>
        <v>0</v>
      </c>
      <c r="AM124" s="121" t="str">
        <f>IFERROR(AL124/AP124,"")</f>
        <v/>
      </c>
      <c r="AN124" s="152">
        <f>COUNT(C117:AG117)</f>
        <v>31</v>
      </c>
      <c r="AO124" s="153">
        <f t="shared" si="121"/>
        <v>0</v>
      </c>
      <c r="AP124" s="153">
        <f t="shared" si="122"/>
        <v>0</v>
      </c>
      <c r="AQ124" s="153">
        <f>COUNTIF(C124:AG124,"○")</f>
        <v>0</v>
      </c>
      <c r="AR124" s="153">
        <f t="shared" si="123"/>
        <v>0</v>
      </c>
      <c r="AS124" s="49"/>
    </row>
    <row r="125" spans="1:45" s="4" customFormat="1" ht="20.100000000000001" hidden="1" customHeight="1" outlineLevel="1" x14ac:dyDescent="0.15">
      <c r="B125" s="60" t="str">
        <f>IF($V$5&lt;&gt;"",$V$5,"-")</f>
        <v>-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5"/>
      <c r="AH125" s="130" t="str">
        <f t="shared" si="118"/>
        <v>-</v>
      </c>
      <c r="AI125" s="148">
        <f t="shared" si="119"/>
        <v>0</v>
      </c>
      <c r="AJ125" s="53" t="str">
        <f t="shared" si="124"/>
        <v/>
      </c>
      <c r="AK125" s="107" t="str">
        <f t="shared" si="120"/>
        <v>-</v>
      </c>
      <c r="AL125" s="150">
        <f>AR125</f>
        <v>0</v>
      </c>
      <c r="AM125" s="121" t="str">
        <f>IFERROR(AL125/AP125,"")</f>
        <v/>
      </c>
      <c r="AN125" s="152">
        <f>COUNT(C117:AG117)</f>
        <v>31</v>
      </c>
      <c r="AO125" s="153">
        <f t="shared" si="121"/>
        <v>0</v>
      </c>
      <c r="AP125" s="153">
        <f t="shared" si="122"/>
        <v>0</v>
      </c>
      <c r="AQ125" s="153">
        <f>COUNTIF(C125:AG125,"○")</f>
        <v>0</v>
      </c>
      <c r="AR125" s="153">
        <f t="shared" si="123"/>
        <v>0</v>
      </c>
      <c r="AS125" s="49"/>
    </row>
    <row r="126" spans="1:45" s="4" customFormat="1" ht="20.100000000000001" hidden="1" customHeight="1" outlineLevel="1" thickBot="1" x14ac:dyDescent="0.2">
      <c r="B126" s="61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79"/>
      <c r="AH126" s="131" t="str">
        <f t="shared" si="118"/>
        <v>-</v>
      </c>
      <c r="AI126" s="5">
        <f t="shared" si="119"/>
        <v>0</v>
      </c>
      <c r="AJ126" s="66" t="str">
        <f>IFERROR(AI126/AO126,"")</f>
        <v/>
      </c>
      <c r="AK126" s="33" t="str">
        <f t="shared" si="120"/>
        <v>-</v>
      </c>
      <c r="AL126" s="122">
        <f t="shared" ref="AL126" si="125">AR126</f>
        <v>0</v>
      </c>
      <c r="AM126" s="117" t="str">
        <f t="shared" ref="AM126" si="126">IFERROR(AL126/AP126,"")</f>
        <v/>
      </c>
      <c r="AN126" s="152">
        <f>COUNT(C117:AG117)</f>
        <v>31</v>
      </c>
      <c r="AO126" s="153">
        <f t="shared" si="121"/>
        <v>0</v>
      </c>
      <c r="AP126" s="153">
        <f t="shared" si="122"/>
        <v>0</v>
      </c>
      <c r="AQ126" s="153">
        <f t="shared" ref="AQ126" si="127">COUNTIF(C126:AG126,"○")</f>
        <v>0</v>
      </c>
      <c r="AR126" s="153">
        <f>AR114+AQ126</f>
        <v>0</v>
      </c>
      <c r="AS126" s="49"/>
    </row>
    <row r="127" spans="1:45" s="4" customFormat="1" hidden="1" outlineLevel="1" x14ac:dyDescent="0.15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"/>
      <c r="AI127" s="2"/>
      <c r="AJ127" s="49"/>
      <c r="AK127" s="2"/>
      <c r="AL127" s="2"/>
      <c r="AM127" s="2"/>
      <c r="AN127" s="35"/>
      <c r="AO127" s="35"/>
      <c r="AP127" s="35"/>
      <c r="AQ127" s="35"/>
      <c r="AR127" s="35"/>
    </row>
    <row r="128" spans="1:45" s="4" customFormat="1" ht="12.95" hidden="1" customHeight="1" outlineLevel="1" x14ac:dyDescent="0.15">
      <c r="A128" s="2"/>
      <c r="B128" s="155" t="s">
        <v>0</v>
      </c>
      <c r="C128" s="199">
        <f>DATE(YEAR(C116),MONTH(C116)+1,DAY(C116))</f>
        <v>45870</v>
      </c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48" t="s">
        <v>17</v>
      </c>
      <c r="AI128" s="203" t="s">
        <v>48</v>
      </c>
      <c r="AJ128" s="204"/>
      <c r="AK128" s="205"/>
      <c r="AL128" s="240" t="s">
        <v>11</v>
      </c>
      <c r="AM128" s="241"/>
      <c r="AN128" s="234" t="s">
        <v>16</v>
      </c>
      <c r="AO128" s="215" t="s">
        <v>18</v>
      </c>
      <c r="AP128" s="189" t="s">
        <v>19</v>
      </c>
      <c r="AQ128" s="191"/>
      <c r="AR128" s="177"/>
    </row>
    <row r="129" spans="1:45" s="4" customFormat="1" ht="12.95" hidden="1" customHeight="1" outlineLevel="1" x14ac:dyDescent="0.15">
      <c r="A129" s="2"/>
      <c r="B129" s="12" t="s">
        <v>1</v>
      </c>
      <c r="C129" s="13">
        <f>DATE(YEAR(C128),MONTH(C128),DAY(C128))</f>
        <v>45870</v>
      </c>
      <c r="D129" s="13">
        <f>IF(MONTH(DATE(YEAR(C129),MONTH(C129),DAY(C129)+1))=MONTH($C128),DATE(YEAR(C129),MONTH(C129),DAY(C129)+1),"")</f>
        <v>45871</v>
      </c>
      <c r="E129" s="13">
        <f t="shared" ref="E129:AG129" si="128">IF(MONTH(DATE(YEAR(D129),MONTH(D129),DAY(D129)+1))=MONTH($C128),DATE(YEAR(D129),MONTH(D129),DAY(D129)+1),"")</f>
        <v>45872</v>
      </c>
      <c r="F129" s="18">
        <f t="shared" si="128"/>
        <v>45873</v>
      </c>
      <c r="G129" s="13">
        <f t="shared" si="128"/>
        <v>45874</v>
      </c>
      <c r="H129" s="13">
        <f t="shared" si="128"/>
        <v>45875</v>
      </c>
      <c r="I129" s="13">
        <f t="shared" si="128"/>
        <v>45876</v>
      </c>
      <c r="J129" s="13">
        <f t="shared" si="128"/>
        <v>45877</v>
      </c>
      <c r="K129" s="13">
        <f t="shared" si="128"/>
        <v>45878</v>
      </c>
      <c r="L129" s="13">
        <f t="shared" si="128"/>
        <v>45879</v>
      </c>
      <c r="M129" s="13">
        <f t="shared" si="128"/>
        <v>45880</v>
      </c>
      <c r="N129" s="13">
        <f t="shared" si="128"/>
        <v>45881</v>
      </c>
      <c r="O129" s="13">
        <f t="shared" si="128"/>
        <v>45882</v>
      </c>
      <c r="P129" s="13">
        <f t="shared" si="128"/>
        <v>45883</v>
      </c>
      <c r="Q129" s="13">
        <f t="shared" si="128"/>
        <v>45884</v>
      </c>
      <c r="R129" s="13">
        <f t="shared" si="128"/>
        <v>45885</v>
      </c>
      <c r="S129" s="13">
        <f t="shared" si="128"/>
        <v>45886</v>
      </c>
      <c r="T129" s="13">
        <f t="shared" si="128"/>
        <v>45887</v>
      </c>
      <c r="U129" s="13">
        <f t="shared" si="128"/>
        <v>45888</v>
      </c>
      <c r="V129" s="13">
        <f t="shared" si="128"/>
        <v>45889</v>
      </c>
      <c r="W129" s="13">
        <f t="shared" si="128"/>
        <v>45890</v>
      </c>
      <c r="X129" s="13">
        <f t="shared" si="128"/>
        <v>45891</v>
      </c>
      <c r="Y129" s="13">
        <f t="shared" si="128"/>
        <v>45892</v>
      </c>
      <c r="Z129" s="13">
        <f t="shared" si="128"/>
        <v>45893</v>
      </c>
      <c r="AA129" s="13">
        <f t="shared" si="128"/>
        <v>45894</v>
      </c>
      <c r="AB129" s="13">
        <f t="shared" si="128"/>
        <v>45895</v>
      </c>
      <c r="AC129" s="13">
        <f t="shared" si="128"/>
        <v>45896</v>
      </c>
      <c r="AD129" s="13">
        <f t="shared" si="128"/>
        <v>45897</v>
      </c>
      <c r="AE129" s="13">
        <f t="shared" si="128"/>
        <v>45898</v>
      </c>
      <c r="AF129" s="13">
        <f t="shared" si="128"/>
        <v>45899</v>
      </c>
      <c r="AG129" s="32">
        <f t="shared" si="128"/>
        <v>45900</v>
      </c>
      <c r="AH129" s="249"/>
      <c r="AI129" s="206"/>
      <c r="AJ129" s="207"/>
      <c r="AK129" s="208"/>
      <c r="AL129" s="242"/>
      <c r="AM129" s="243"/>
      <c r="AN129" s="235"/>
      <c r="AO129" s="216"/>
      <c r="AP129" s="190"/>
      <c r="AQ129" s="191"/>
      <c r="AR129" s="177"/>
    </row>
    <row r="130" spans="1:45" s="4" customFormat="1" ht="12.95" hidden="1" customHeight="1" outlineLevel="1" x14ac:dyDescent="0.15">
      <c r="A130" s="2"/>
      <c r="B130" s="12" t="s">
        <v>2</v>
      </c>
      <c r="C130" s="14" t="str">
        <f t="shared" ref="C130:AG130" si="129">TEXT(C129,"aaa")</f>
        <v>金</v>
      </c>
      <c r="D130" s="14" t="str">
        <f t="shared" si="129"/>
        <v>土</v>
      </c>
      <c r="E130" s="14" t="str">
        <f t="shared" si="129"/>
        <v>日</v>
      </c>
      <c r="F130" s="19" t="str">
        <f t="shared" si="129"/>
        <v>月</v>
      </c>
      <c r="G130" s="14" t="str">
        <f t="shared" si="129"/>
        <v>火</v>
      </c>
      <c r="H130" s="14" t="str">
        <f t="shared" si="129"/>
        <v>水</v>
      </c>
      <c r="I130" s="14" t="str">
        <f t="shared" si="129"/>
        <v>木</v>
      </c>
      <c r="J130" s="14" t="str">
        <f t="shared" si="129"/>
        <v>金</v>
      </c>
      <c r="K130" s="14" t="str">
        <f t="shared" si="129"/>
        <v>土</v>
      </c>
      <c r="L130" s="14" t="str">
        <f t="shared" si="129"/>
        <v>日</v>
      </c>
      <c r="M130" s="14" t="str">
        <f t="shared" si="129"/>
        <v>月</v>
      </c>
      <c r="N130" s="14" t="str">
        <f t="shared" si="129"/>
        <v>火</v>
      </c>
      <c r="O130" s="14" t="str">
        <f t="shared" si="129"/>
        <v>水</v>
      </c>
      <c r="P130" s="14" t="str">
        <f t="shared" si="129"/>
        <v>木</v>
      </c>
      <c r="Q130" s="14" t="str">
        <f t="shared" si="129"/>
        <v>金</v>
      </c>
      <c r="R130" s="14" t="str">
        <f t="shared" si="129"/>
        <v>土</v>
      </c>
      <c r="S130" s="14" t="str">
        <f t="shared" si="129"/>
        <v>日</v>
      </c>
      <c r="T130" s="14" t="str">
        <f t="shared" si="129"/>
        <v>月</v>
      </c>
      <c r="U130" s="14" t="str">
        <f t="shared" si="129"/>
        <v>火</v>
      </c>
      <c r="V130" s="14" t="str">
        <f t="shared" si="129"/>
        <v>水</v>
      </c>
      <c r="W130" s="14" t="str">
        <f t="shared" si="129"/>
        <v>木</v>
      </c>
      <c r="X130" s="14" t="str">
        <f t="shared" si="129"/>
        <v>金</v>
      </c>
      <c r="Y130" s="14" t="str">
        <f t="shared" si="129"/>
        <v>土</v>
      </c>
      <c r="Z130" s="14" t="str">
        <f t="shared" si="129"/>
        <v>日</v>
      </c>
      <c r="AA130" s="14" t="str">
        <f t="shared" si="129"/>
        <v>月</v>
      </c>
      <c r="AB130" s="14" t="str">
        <f t="shared" si="129"/>
        <v>火</v>
      </c>
      <c r="AC130" s="14" t="str">
        <f t="shared" si="129"/>
        <v>水</v>
      </c>
      <c r="AD130" s="14" t="str">
        <f t="shared" si="129"/>
        <v>木</v>
      </c>
      <c r="AE130" s="14" t="str">
        <f t="shared" si="129"/>
        <v>金</v>
      </c>
      <c r="AF130" s="14" t="str">
        <f t="shared" si="129"/>
        <v>土</v>
      </c>
      <c r="AG130" s="145" t="str">
        <f t="shared" si="129"/>
        <v>日</v>
      </c>
      <c r="AH130" s="249"/>
      <c r="AI130" s="193" t="s">
        <v>42</v>
      </c>
      <c r="AJ130" s="247" t="s">
        <v>12</v>
      </c>
      <c r="AK130" s="195" t="s">
        <v>49</v>
      </c>
      <c r="AL130" s="236" t="s">
        <v>42</v>
      </c>
      <c r="AM130" s="238" t="s">
        <v>13</v>
      </c>
      <c r="AN130" s="234">
        <f>COUNT(C129:AG129)</f>
        <v>31</v>
      </c>
      <c r="AO130" s="215">
        <f>AN130-AH130</f>
        <v>31</v>
      </c>
      <c r="AP130" s="215">
        <f>SUM(AO$8:AO132)</f>
        <v>335</v>
      </c>
      <c r="AQ130" s="56"/>
      <c r="AR130" s="55"/>
    </row>
    <row r="131" spans="1:45" s="4" customFormat="1" ht="27" hidden="1" customHeight="1" outlineLevel="1" x14ac:dyDescent="0.15">
      <c r="A131" s="3"/>
      <c r="B131" s="185" t="s">
        <v>3</v>
      </c>
      <c r="C131" s="187" t="str">
        <f>IFERROR(VLOOKUP(C129,祝日一覧!$A:$C,3,FALSE),"")</f>
        <v/>
      </c>
      <c r="D131" s="187" t="str">
        <f>IFERROR(VLOOKUP(D129,祝日一覧!$A:$C,3,FALSE),"")</f>
        <v/>
      </c>
      <c r="E131" s="187" t="str">
        <f>IFERROR(VLOOKUP(E129,祝日一覧!$A:$C,3,FALSE),"")</f>
        <v/>
      </c>
      <c r="F131" s="187" t="str">
        <f>IFERROR(VLOOKUP(F129,祝日一覧!$A:$C,3,FALSE),"")</f>
        <v/>
      </c>
      <c r="G131" s="187" t="str">
        <f>IFERROR(VLOOKUP(G129,祝日一覧!$A:$C,3,FALSE),"")</f>
        <v/>
      </c>
      <c r="H131" s="187" t="str">
        <f>IFERROR(VLOOKUP(H129,祝日一覧!$A:$C,3,FALSE),"")</f>
        <v/>
      </c>
      <c r="I131" s="187" t="str">
        <f>IFERROR(VLOOKUP(I129,祝日一覧!$A:$C,3,FALSE),"")</f>
        <v/>
      </c>
      <c r="J131" s="187" t="str">
        <f>IFERROR(VLOOKUP(J129,祝日一覧!$A:$C,3,FALSE),"")</f>
        <v/>
      </c>
      <c r="K131" s="187" t="str">
        <f>IFERROR(VLOOKUP(K129,祝日一覧!$A:$C,3,FALSE),"")</f>
        <v/>
      </c>
      <c r="L131" s="187" t="str">
        <f>IFERROR(VLOOKUP(L129,祝日一覧!$A:$C,3,FALSE),"")</f>
        <v/>
      </c>
      <c r="M131" s="187" t="str">
        <f>IFERROR(VLOOKUP(M129,祝日一覧!$A:$C,3,FALSE),"")</f>
        <v>山の日</v>
      </c>
      <c r="N131" s="187" t="str">
        <f>IFERROR(VLOOKUP(N129,祝日一覧!$A:$C,3,FALSE),"")</f>
        <v/>
      </c>
      <c r="O131" s="187" t="str">
        <f>IFERROR(VLOOKUP(O129,祝日一覧!$A:$C,3,FALSE),"")</f>
        <v/>
      </c>
      <c r="P131" s="187" t="str">
        <f>IFERROR(VLOOKUP(P129,祝日一覧!$A:$C,3,FALSE),"")</f>
        <v/>
      </c>
      <c r="Q131" s="187" t="str">
        <f>IFERROR(VLOOKUP(Q129,祝日一覧!$A:$C,3,FALSE),"")</f>
        <v/>
      </c>
      <c r="R131" s="187" t="str">
        <f>IFERROR(VLOOKUP(R129,祝日一覧!$A:$C,3,FALSE),"")</f>
        <v/>
      </c>
      <c r="S131" s="187" t="str">
        <f>IFERROR(VLOOKUP(S129,祝日一覧!$A:$C,3,FALSE),"")</f>
        <v/>
      </c>
      <c r="T131" s="187" t="str">
        <f>IFERROR(VLOOKUP(T129,祝日一覧!$A:$C,3,FALSE),"")</f>
        <v/>
      </c>
      <c r="U131" s="187" t="str">
        <f>IFERROR(VLOOKUP(U129,祝日一覧!$A:$C,3,FALSE),"")</f>
        <v/>
      </c>
      <c r="V131" s="187" t="str">
        <f>IFERROR(VLOOKUP(V129,祝日一覧!$A:$C,3,FALSE),"")</f>
        <v/>
      </c>
      <c r="W131" s="187" t="str">
        <f>IFERROR(VLOOKUP(W129,祝日一覧!$A:$C,3,FALSE),"")</f>
        <v/>
      </c>
      <c r="X131" s="187" t="str">
        <f>IFERROR(VLOOKUP(X129,祝日一覧!$A:$C,3,FALSE),"")</f>
        <v/>
      </c>
      <c r="Y131" s="187" t="str">
        <f>IFERROR(VLOOKUP(Y129,祝日一覧!$A:$C,3,FALSE),"")</f>
        <v/>
      </c>
      <c r="Z131" s="187" t="str">
        <f>IFERROR(VLOOKUP(Z129,祝日一覧!$A:$C,3,FALSE),"")</f>
        <v/>
      </c>
      <c r="AA131" s="187" t="str">
        <f>IFERROR(VLOOKUP(AA129,祝日一覧!$A:$C,3,FALSE),"")</f>
        <v/>
      </c>
      <c r="AB131" s="187" t="str">
        <f>IFERROR(VLOOKUP(AB129,祝日一覧!$A:$C,3,FALSE),"")</f>
        <v/>
      </c>
      <c r="AC131" s="187" t="str">
        <f>IFERROR(VLOOKUP(AC129,祝日一覧!$A:$C,3,FALSE),"")</f>
        <v/>
      </c>
      <c r="AD131" s="187" t="str">
        <f>IFERROR(VLOOKUP(AD129,祝日一覧!$A:$C,3,FALSE),"")</f>
        <v/>
      </c>
      <c r="AE131" s="187" t="str">
        <f>IFERROR(VLOOKUP(AE129,祝日一覧!$A:$C,3,FALSE),"")</f>
        <v/>
      </c>
      <c r="AF131" s="187" t="str">
        <f>IFERROR(VLOOKUP(AF129,祝日一覧!$A:$C,3,FALSE),"")</f>
        <v/>
      </c>
      <c r="AG131" s="229" t="str">
        <f>IFERROR(VLOOKUP(AG129,祝日一覧!$A:$C,3,FALSE),"")</f>
        <v/>
      </c>
      <c r="AH131" s="249"/>
      <c r="AI131" s="193"/>
      <c r="AJ131" s="247"/>
      <c r="AK131" s="195"/>
      <c r="AL131" s="237"/>
      <c r="AM131" s="239"/>
      <c r="AN131" s="235"/>
      <c r="AO131" s="216"/>
      <c r="AP131" s="216"/>
      <c r="AQ131" s="57"/>
      <c r="AR131" s="58"/>
    </row>
    <row r="132" spans="1:45" s="4" customFormat="1" ht="20.100000000000001" hidden="1" customHeight="1" outlineLevel="1" thickBot="1" x14ac:dyDescent="0.2">
      <c r="B132" s="228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30"/>
      <c r="AH132" s="250"/>
      <c r="AI132" s="5"/>
      <c r="AJ132" s="66" t="e">
        <f>AVERAGE(AJ133:AJ138)</f>
        <v>#DIV/0!</v>
      </c>
      <c r="AK132" s="33" t="e">
        <f>IF(AJ132&gt;=0.285,"達成","未")</f>
        <v>#DIV/0!</v>
      </c>
      <c r="AL132" s="116"/>
      <c r="AM132" s="117" t="e">
        <f>AVERAGE(AM133:AM137)</f>
        <v>#DIV/0!</v>
      </c>
      <c r="AN132" s="109" t="s">
        <v>69</v>
      </c>
      <c r="AO132" s="93" t="s">
        <v>70</v>
      </c>
      <c r="AP132" s="94" t="s">
        <v>71</v>
      </c>
      <c r="AQ132" s="96" t="s">
        <v>72</v>
      </c>
      <c r="AR132" s="96" t="s">
        <v>59</v>
      </c>
      <c r="AS132" s="88" t="s">
        <v>68</v>
      </c>
    </row>
    <row r="133" spans="1:45" s="4" customFormat="1" ht="20.100000000000001" hidden="1" customHeight="1" outlineLevel="1" x14ac:dyDescent="0.15">
      <c r="B133" s="69" t="str">
        <f>IF($R$5&lt;&gt;"",$R$5,"-")</f>
        <v>-</v>
      </c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98"/>
      <c r="AH133" s="132" t="str">
        <f t="shared" ref="AH133:AH138" si="130">IF(B133="-",B133,"手入力")</f>
        <v>-</v>
      </c>
      <c r="AI133" s="147">
        <f t="shared" ref="AI133:AI138" si="131">AQ133</f>
        <v>0</v>
      </c>
      <c r="AJ133" s="64" t="str">
        <f>IFERROR(AI133/AO133,"")</f>
        <v/>
      </c>
      <c r="AK133" s="106" t="str">
        <f>IFERROR(IF(B133="-",B133,IF(AI133/AO133&gt;=0.285,"達成","未")),"-")</f>
        <v>-</v>
      </c>
      <c r="AL133" s="149">
        <f>AR133</f>
        <v>0</v>
      </c>
      <c r="AM133" s="127" t="str">
        <f>IFERROR(AL133/AP133,"")</f>
        <v/>
      </c>
      <c r="AN133" s="152">
        <f>COUNT(C129:AG129)</f>
        <v>31</v>
      </c>
      <c r="AO133" s="153">
        <f>IF(OR(B133="-",B133=""),0,IFERROR(AN133-AH133,))</f>
        <v>0</v>
      </c>
      <c r="AP133" s="153">
        <f>AO133+AP121</f>
        <v>0</v>
      </c>
      <c r="AQ133" s="143">
        <f>COUNTIF(C133:AG133,"○")</f>
        <v>0</v>
      </c>
      <c r="AR133" s="143">
        <f>AR121+AQ133</f>
        <v>0</v>
      </c>
      <c r="AS133" s="144">
        <f>IF(AS134&gt;=1,0,IF(SUM(AO133:AO138)=0,1,IF(AK132="達成",1,0)))</f>
        <v>1</v>
      </c>
    </row>
    <row r="134" spans="1:45" s="4" customFormat="1" ht="20.100000000000001" hidden="1" customHeight="1" outlineLevel="1" x14ac:dyDescent="0.15">
      <c r="B134" s="60" t="str">
        <f>IF($S$5&lt;&gt;"",$S$5,"-")</f>
        <v>-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5"/>
      <c r="AH134" s="130" t="str">
        <f t="shared" si="130"/>
        <v>-</v>
      </c>
      <c r="AI134" s="148">
        <f t="shared" si="131"/>
        <v>0</v>
      </c>
      <c r="AJ134" s="53" t="str">
        <f>IFERROR(AI134/AO134,"")</f>
        <v/>
      </c>
      <c r="AK134" s="107" t="str">
        <f t="shared" ref="AK134:AK138" si="132">IFERROR(IF(B134="-",B134,IF(AI134/AO134&gt;=0.285,"達成","未")),"-")</f>
        <v>-</v>
      </c>
      <c r="AL134" s="150">
        <f>AR134</f>
        <v>0</v>
      </c>
      <c r="AM134" s="121" t="str">
        <f>IFERROR(AL134/AP134,"")</f>
        <v/>
      </c>
      <c r="AN134" s="152">
        <f>COUNT(C129:AG129)</f>
        <v>31</v>
      </c>
      <c r="AO134" s="153">
        <f>IF(OR(B134="-",B134=""),0,IFERROR(AN134-AH134,))</f>
        <v>0</v>
      </c>
      <c r="AP134" s="153">
        <f>AO134+AP122</f>
        <v>0</v>
      </c>
      <c r="AQ134" s="153">
        <f>COUNTIF(C134:AG134,"○")</f>
        <v>0</v>
      </c>
      <c r="AR134" s="153">
        <f>AR122+AQ134</f>
        <v>0</v>
      </c>
      <c r="AS134" s="49">
        <f>COUNTIF(AH133:AH138,"手入力")</f>
        <v>0</v>
      </c>
    </row>
    <row r="135" spans="1:45" s="4" customFormat="1" ht="20.100000000000001" hidden="1" customHeight="1" outlineLevel="1" x14ac:dyDescent="0.15">
      <c r="B135" s="60" t="str">
        <f>IF($T$5&lt;&gt;"",$T$5,"-")</f>
        <v>-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5"/>
      <c r="AH135" s="130" t="str">
        <f t="shared" si="130"/>
        <v>-</v>
      </c>
      <c r="AI135" s="148">
        <f t="shared" si="131"/>
        <v>0</v>
      </c>
      <c r="AJ135" s="53" t="str">
        <f>IFERROR(AI135/AO135,"")</f>
        <v/>
      </c>
      <c r="AK135" s="107" t="str">
        <f t="shared" si="132"/>
        <v>-</v>
      </c>
      <c r="AL135" s="150">
        <f>AR135</f>
        <v>0</v>
      </c>
      <c r="AM135" s="121" t="str">
        <f>IFERROR(AL135/AP135,"")</f>
        <v/>
      </c>
      <c r="AN135" s="152">
        <f>COUNT(C129:AG129)</f>
        <v>31</v>
      </c>
      <c r="AO135" s="153">
        <f t="shared" ref="AO135:AO138" si="133">IF(OR(B135="-",B135=""),0,IFERROR(AN135-AH135,))</f>
        <v>0</v>
      </c>
      <c r="AP135" s="153">
        <f t="shared" ref="AP135:AP138" si="134">AO135+AP123</f>
        <v>0</v>
      </c>
      <c r="AQ135" s="153">
        <f>COUNTIF(C135:AG135,"○")</f>
        <v>0</v>
      </c>
      <c r="AR135" s="153">
        <f t="shared" ref="AR135:AR137" si="135">AR123+AQ135</f>
        <v>0</v>
      </c>
      <c r="AS135" s="49"/>
    </row>
    <row r="136" spans="1:45" s="4" customFormat="1" ht="20.100000000000001" hidden="1" customHeight="1" outlineLevel="1" x14ac:dyDescent="0.15">
      <c r="B136" s="60" t="str">
        <f>IF($U$5&lt;&gt;"",$U$5,"-")</f>
        <v>-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5"/>
      <c r="AH136" s="130" t="str">
        <f t="shared" si="130"/>
        <v>-</v>
      </c>
      <c r="AI136" s="148">
        <f t="shared" si="131"/>
        <v>0</v>
      </c>
      <c r="AJ136" s="53" t="str">
        <f t="shared" ref="AJ136:AJ137" si="136">IFERROR(AI136/AO136,"")</f>
        <v/>
      </c>
      <c r="AK136" s="107" t="str">
        <f t="shared" si="132"/>
        <v>-</v>
      </c>
      <c r="AL136" s="150">
        <f>AR136</f>
        <v>0</v>
      </c>
      <c r="AM136" s="121" t="str">
        <f>IFERROR(AL136/AP136,"")</f>
        <v/>
      </c>
      <c r="AN136" s="152">
        <f>COUNT(C129:AG129)</f>
        <v>31</v>
      </c>
      <c r="AO136" s="153">
        <f t="shared" si="133"/>
        <v>0</v>
      </c>
      <c r="AP136" s="153">
        <f t="shared" si="134"/>
        <v>0</v>
      </c>
      <c r="AQ136" s="153">
        <f>COUNTIF(C136:AG136,"○")</f>
        <v>0</v>
      </c>
      <c r="AR136" s="153">
        <f t="shared" si="135"/>
        <v>0</v>
      </c>
      <c r="AS136" s="49"/>
    </row>
    <row r="137" spans="1:45" s="4" customFormat="1" ht="20.100000000000001" hidden="1" customHeight="1" outlineLevel="1" x14ac:dyDescent="0.15">
      <c r="B137" s="60" t="str">
        <f>IF($V$5&lt;&gt;"",$V$5,"-")</f>
        <v>-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5"/>
      <c r="AH137" s="130" t="str">
        <f t="shared" si="130"/>
        <v>-</v>
      </c>
      <c r="AI137" s="148">
        <f t="shared" si="131"/>
        <v>0</v>
      </c>
      <c r="AJ137" s="53" t="str">
        <f t="shared" si="136"/>
        <v/>
      </c>
      <c r="AK137" s="107" t="str">
        <f t="shared" si="132"/>
        <v>-</v>
      </c>
      <c r="AL137" s="150">
        <f>AR137</f>
        <v>0</v>
      </c>
      <c r="AM137" s="121" t="str">
        <f>IFERROR(AL137/AP137,"")</f>
        <v/>
      </c>
      <c r="AN137" s="152">
        <f>COUNT(C129:AG129)</f>
        <v>31</v>
      </c>
      <c r="AO137" s="153">
        <f t="shared" si="133"/>
        <v>0</v>
      </c>
      <c r="AP137" s="153">
        <f t="shared" si="134"/>
        <v>0</v>
      </c>
      <c r="AQ137" s="153">
        <f>COUNTIF(C137:AG137,"○")</f>
        <v>0</v>
      </c>
      <c r="AR137" s="153">
        <f t="shared" si="135"/>
        <v>0</v>
      </c>
      <c r="AS137" s="49"/>
    </row>
    <row r="138" spans="1:45" s="4" customFormat="1" ht="20.100000000000001" hidden="1" customHeight="1" outlineLevel="1" thickBot="1" x14ac:dyDescent="0.2">
      <c r="B138" s="61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79"/>
      <c r="AH138" s="131" t="str">
        <f t="shared" si="130"/>
        <v>-</v>
      </c>
      <c r="AI138" s="5">
        <f t="shared" si="131"/>
        <v>0</v>
      </c>
      <c r="AJ138" s="66" t="str">
        <f>IFERROR(AI138/AO138,"")</f>
        <v/>
      </c>
      <c r="AK138" s="33" t="str">
        <f t="shared" si="132"/>
        <v>-</v>
      </c>
      <c r="AL138" s="122">
        <f t="shared" ref="AL138" si="137">AR138</f>
        <v>0</v>
      </c>
      <c r="AM138" s="117" t="str">
        <f t="shared" ref="AM138" si="138">IFERROR(AL138/AP138,"")</f>
        <v/>
      </c>
      <c r="AN138" s="152">
        <f>COUNT(C129:AG129)</f>
        <v>31</v>
      </c>
      <c r="AO138" s="153">
        <f t="shared" si="133"/>
        <v>0</v>
      </c>
      <c r="AP138" s="153">
        <f t="shared" si="134"/>
        <v>0</v>
      </c>
      <c r="AQ138" s="153">
        <f t="shared" ref="AQ138" si="139">COUNTIF(C138:AG138,"○")</f>
        <v>0</v>
      </c>
      <c r="AR138" s="153">
        <f>AR126+AQ138</f>
        <v>0</v>
      </c>
      <c r="AS138" s="49"/>
    </row>
    <row r="139" spans="1:45" s="4" customFormat="1" hidden="1" outlineLevel="1" x14ac:dyDescent="0.15">
      <c r="A139" s="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2"/>
      <c r="AI139" s="2"/>
      <c r="AJ139" s="49"/>
      <c r="AK139" s="2"/>
      <c r="AL139" s="2"/>
      <c r="AM139" s="2"/>
      <c r="AN139" s="35"/>
      <c r="AO139" s="35"/>
      <c r="AP139" s="35"/>
      <c r="AQ139" s="35"/>
      <c r="AR139" s="35"/>
    </row>
    <row r="140" spans="1:45" s="4" customFormat="1" ht="12.95" hidden="1" customHeight="1" outlineLevel="1" x14ac:dyDescent="0.15">
      <c r="A140" s="2"/>
      <c r="B140" s="155" t="s">
        <v>0</v>
      </c>
      <c r="C140" s="199">
        <f>DATE(YEAR(C128),MONTH(C128)+1,DAY(C128))</f>
        <v>45901</v>
      </c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48" t="s">
        <v>17</v>
      </c>
      <c r="AI140" s="203" t="s">
        <v>48</v>
      </c>
      <c r="AJ140" s="204"/>
      <c r="AK140" s="205"/>
      <c r="AL140" s="240" t="s">
        <v>11</v>
      </c>
      <c r="AM140" s="241"/>
      <c r="AN140" s="234" t="s">
        <v>16</v>
      </c>
      <c r="AO140" s="215" t="s">
        <v>18</v>
      </c>
      <c r="AP140" s="189" t="s">
        <v>19</v>
      </c>
      <c r="AQ140" s="191"/>
      <c r="AR140" s="177"/>
    </row>
    <row r="141" spans="1:45" s="4" customFormat="1" ht="12.95" hidden="1" customHeight="1" outlineLevel="1" x14ac:dyDescent="0.15">
      <c r="A141" s="2"/>
      <c r="B141" s="12" t="s">
        <v>1</v>
      </c>
      <c r="C141" s="13">
        <f>DATE(YEAR(C140),MONTH(C140),DAY(C140))</f>
        <v>45901</v>
      </c>
      <c r="D141" s="13">
        <f>IF(MONTH(DATE(YEAR(C141),MONTH(C141),DAY(C141)+1))=MONTH($C140),DATE(YEAR(C141),MONTH(C141),DAY(C141)+1),"")</f>
        <v>45902</v>
      </c>
      <c r="E141" s="13">
        <f t="shared" ref="E141:AG141" si="140">IF(MONTH(DATE(YEAR(D141),MONTH(D141),DAY(D141)+1))=MONTH($C140),DATE(YEAR(D141),MONTH(D141),DAY(D141)+1),"")</f>
        <v>45903</v>
      </c>
      <c r="F141" s="18">
        <f t="shared" si="140"/>
        <v>45904</v>
      </c>
      <c r="G141" s="13">
        <f t="shared" si="140"/>
        <v>45905</v>
      </c>
      <c r="H141" s="13">
        <f t="shared" si="140"/>
        <v>45906</v>
      </c>
      <c r="I141" s="13">
        <f t="shared" si="140"/>
        <v>45907</v>
      </c>
      <c r="J141" s="13">
        <f t="shared" si="140"/>
        <v>45908</v>
      </c>
      <c r="K141" s="13">
        <f t="shared" si="140"/>
        <v>45909</v>
      </c>
      <c r="L141" s="13">
        <f t="shared" si="140"/>
        <v>45910</v>
      </c>
      <c r="M141" s="13">
        <f t="shared" si="140"/>
        <v>45911</v>
      </c>
      <c r="N141" s="13">
        <f t="shared" si="140"/>
        <v>45912</v>
      </c>
      <c r="O141" s="13">
        <f t="shared" si="140"/>
        <v>45913</v>
      </c>
      <c r="P141" s="13">
        <f t="shared" si="140"/>
        <v>45914</v>
      </c>
      <c r="Q141" s="13">
        <f t="shared" si="140"/>
        <v>45915</v>
      </c>
      <c r="R141" s="13">
        <f t="shared" si="140"/>
        <v>45916</v>
      </c>
      <c r="S141" s="13">
        <f t="shared" si="140"/>
        <v>45917</v>
      </c>
      <c r="T141" s="13">
        <f t="shared" si="140"/>
        <v>45918</v>
      </c>
      <c r="U141" s="13">
        <f t="shared" si="140"/>
        <v>45919</v>
      </c>
      <c r="V141" s="13">
        <f t="shared" si="140"/>
        <v>45920</v>
      </c>
      <c r="W141" s="13">
        <f t="shared" si="140"/>
        <v>45921</v>
      </c>
      <c r="X141" s="13">
        <f t="shared" si="140"/>
        <v>45922</v>
      </c>
      <c r="Y141" s="13">
        <f t="shared" si="140"/>
        <v>45923</v>
      </c>
      <c r="Z141" s="13">
        <f t="shared" si="140"/>
        <v>45924</v>
      </c>
      <c r="AA141" s="13">
        <f t="shared" si="140"/>
        <v>45925</v>
      </c>
      <c r="AB141" s="13">
        <f t="shared" si="140"/>
        <v>45926</v>
      </c>
      <c r="AC141" s="13">
        <f t="shared" si="140"/>
        <v>45927</v>
      </c>
      <c r="AD141" s="13">
        <f t="shared" si="140"/>
        <v>45928</v>
      </c>
      <c r="AE141" s="13">
        <f t="shared" si="140"/>
        <v>45929</v>
      </c>
      <c r="AF141" s="13">
        <f t="shared" si="140"/>
        <v>45930</v>
      </c>
      <c r="AG141" s="32" t="str">
        <f t="shared" si="140"/>
        <v/>
      </c>
      <c r="AH141" s="249"/>
      <c r="AI141" s="206"/>
      <c r="AJ141" s="207"/>
      <c r="AK141" s="208"/>
      <c r="AL141" s="242"/>
      <c r="AM141" s="243"/>
      <c r="AN141" s="235"/>
      <c r="AO141" s="216"/>
      <c r="AP141" s="190"/>
      <c r="AQ141" s="191"/>
      <c r="AR141" s="177"/>
    </row>
    <row r="142" spans="1:45" s="4" customFormat="1" ht="12.95" hidden="1" customHeight="1" outlineLevel="1" x14ac:dyDescent="0.15">
      <c r="A142" s="2"/>
      <c r="B142" s="12" t="s">
        <v>2</v>
      </c>
      <c r="C142" s="14" t="str">
        <f t="shared" ref="C142:AG142" si="141">TEXT(C141,"aaa")</f>
        <v>月</v>
      </c>
      <c r="D142" s="14" t="str">
        <f t="shared" si="141"/>
        <v>火</v>
      </c>
      <c r="E142" s="14" t="str">
        <f t="shared" si="141"/>
        <v>水</v>
      </c>
      <c r="F142" s="19" t="str">
        <f t="shared" si="141"/>
        <v>木</v>
      </c>
      <c r="G142" s="14" t="str">
        <f t="shared" si="141"/>
        <v>金</v>
      </c>
      <c r="H142" s="14" t="str">
        <f t="shared" si="141"/>
        <v>土</v>
      </c>
      <c r="I142" s="14" t="str">
        <f t="shared" si="141"/>
        <v>日</v>
      </c>
      <c r="J142" s="14" t="str">
        <f t="shared" si="141"/>
        <v>月</v>
      </c>
      <c r="K142" s="14" t="str">
        <f t="shared" si="141"/>
        <v>火</v>
      </c>
      <c r="L142" s="14" t="str">
        <f t="shared" si="141"/>
        <v>水</v>
      </c>
      <c r="M142" s="14" t="str">
        <f t="shared" si="141"/>
        <v>木</v>
      </c>
      <c r="N142" s="14" t="str">
        <f t="shared" si="141"/>
        <v>金</v>
      </c>
      <c r="O142" s="14" t="str">
        <f t="shared" si="141"/>
        <v>土</v>
      </c>
      <c r="P142" s="14" t="str">
        <f t="shared" si="141"/>
        <v>日</v>
      </c>
      <c r="Q142" s="14" t="str">
        <f t="shared" si="141"/>
        <v>月</v>
      </c>
      <c r="R142" s="14" t="str">
        <f t="shared" si="141"/>
        <v>火</v>
      </c>
      <c r="S142" s="14" t="str">
        <f t="shared" si="141"/>
        <v>水</v>
      </c>
      <c r="T142" s="14" t="str">
        <f t="shared" si="141"/>
        <v>木</v>
      </c>
      <c r="U142" s="14" t="str">
        <f t="shared" si="141"/>
        <v>金</v>
      </c>
      <c r="V142" s="14" t="str">
        <f t="shared" si="141"/>
        <v>土</v>
      </c>
      <c r="W142" s="14" t="str">
        <f t="shared" si="141"/>
        <v>日</v>
      </c>
      <c r="X142" s="14" t="str">
        <f t="shared" si="141"/>
        <v>月</v>
      </c>
      <c r="Y142" s="14" t="str">
        <f t="shared" si="141"/>
        <v>火</v>
      </c>
      <c r="Z142" s="14" t="str">
        <f t="shared" si="141"/>
        <v>水</v>
      </c>
      <c r="AA142" s="14" t="str">
        <f t="shared" si="141"/>
        <v>木</v>
      </c>
      <c r="AB142" s="14" t="str">
        <f t="shared" si="141"/>
        <v>金</v>
      </c>
      <c r="AC142" s="14" t="str">
        <f t="shared" si="141"/>
        <v>土</v>
      </c>
      <c r="AD142" s="14" t="str">
        <f t="shared" si="141"/>
        <v>日</v>
      </c>
      <c r="AE142" s="14" t="str">
        <f t="shared" si="141"/>
        <v>月</v>
      </c>
      <c r="AF142" s="14" t="str">
        <f t="shared" si="141"/>
        <v>火</v>
      </c>
      <c r="AG142" s="145" t="str">
        <f t="shared" si="141"/>
        <v/>
      </c>
      <c r="AH142" s="249"/>
      <c r="AI142" s="193" t="s">
        <v>42</v>
      </c>
      <c r="AJ142" s="247" t="s">
        <v>12</v>
      </c>
      <c r="AK142" s="195" t="s">
        <v>49</v>
      </c>
      <c r="AL142" s="236" t="s">
        <v>42</v>
      </c>
      <c r="AM142" s="238" t="s">
        <v>13</v>
      </c>
      <c r="AN142" s="234">
        <f>COUNT(C141:AG141)</f>
        <v>30</v>
      </c>
      <c r="AO142" s="215">
        <f>AN142-AH142</f>
        <v>30</v>
      </c>
      <c r="AP142" s="215">
        <f>SUM(AO$8:AO144)</f>
        <v>365</v>
      </c>
      <c r="AQ142" s="56"/>
      <c r="AR142" s="55"/>
    </row>
    <row r="143" spans="1:45" s="4" customFormat="1" ht="27" hidden="1" customHeight="1" outlineLevel="1" x14ac:dyDescent="0.15">
      <c r="A143" s="3"/>
      <c r="B143" s="185" t="s">
        <v>3</v>
      </c>
      <c r="C143" s="187" t="str">
        <f>IFERROR(VLOOKUP(C141,祝日一覧!$A:$C,3,FALSE),"")</f>
        <v/>
      </c>
      <c r="D143" s="187" t="str">
        <f>IFERROR(VLOOKUP(D141,祝日一覧!$A:$C,3,FALSE),"")</f>
        <v/>
      </c>
      <c r="E143" s="187" t="str">
        <f>IFERROR(VLOOKUP(E141,祝日一覧!$A:$C,3,FALSE),"")</f>
        <v/>
      </c>
      <c r="F143" s="187" t="str">
        <f>IFERROR(VLOOKUP(F141,祝日一覧!$A:$C,3,FALSE),"")</f>
        <v/>
      </c>
      <c r="G143" s="187" t="str">
        <f>IFERROR(VLOOKUP(G141,祝日一覧!$A:$C,3,FALSE),"")</f>
        <v/>
      </c>
      <c r="H143" s="187" t="str">
        <f>IFERROR(VLOOKUP(H141,祝日一覧!$A:$C,3,FALSE),"")</f>
        <v/>
      </c>
      <c r="I143" s="187" t="str">
        <f>IFERROR(VLOOKUP(I141,祝日一覧!$A:$C,3,FALSE),"")</f>
        <v/>
      </c>
      <c r="J143" s="187" t="str">
        <f>IFERROR(VLOOKUP(J141,祝日一覧!$A:$C,3,FALSE),"")</f>
        <v/>
      </c>
      <c r="K143" s="187" t="str">
        <f>IFERROR(VLOOKUP(K141,祝日一覧!$A:$C,3,FALSE),"")</f>
        <v/>
      </c>
      <c r="L143" s="187" t="str">
        <f>IFERROR(VLOOKUP(L141,祝日一覧!$A:$C,3,FALSE),"")</f>
        <v/>
      </c>
      <c r="M143" s="187" t="str">
        <f>IFERROR(VLOOKUP(M141,祝日一覧!$A:$C,3,FALSE),"")</f>
        <v/>
      </c>
      <c r="N143" s="187" t="str">
        <f>IFERROR(VLOOKUP(N141,祝日一覧!$A:$C,3,FALSE),"")</f>
        <v/>
      </c>
      <c r="O143" s="187" t="str">
        <f>IFERROR(VLOOKUP(O141,祝日一覧!$A:$C,3,FALSE),"")</f>
        <v/>
      </c>
      <c r="P143" s="187" t="str">
        <f>IFERROR(VLOOKUP(P141,祝日一覧!$A:$C,3,FALSE),"")</f>
        <v/>
      </c>
      <c r="Q143" s="187" t="str">
        <f>IFERROR(VLOOKUP(Q141,祝日一覧!$A:$C,3,FALSE),"")</f>
        <v>敬老の日</v>
      </c>
      <c r="R143" s="187" t="str">
        <f>IFERROR(VLOOKUP(R141,祝日一覧!$A:$C,3,FALSE),"")</f>
        <v/>
      </c>
      <c r="S143" s="187" t="str">
        <f>IFERROR(VLOOKUP(S141,祝日一覧!$A:$C,3,FALSE),"")</f>
        <v/>
      </c>
      <c r="T143" s="187" t="str">
        <f>IFERROR(VLOOKUP(T141,祝日一覧!$A:$C,3,FALSE),"")</f>
        <v/>
      </c>
      <c r="U143" s="187" t="str">
        <f>IFERROR(VLOOKUP(U141,祝日一覧!$A:$C,3,FALSE),"")</f>
        <v/>
      </c>
      <c r="V143" s="187" t="str">
        <f>IFERROR(VLOOKUP(V141,祝日一覧!$A:$C,3,FALSE),"")</f>
        <v/>
      </c>
      <c r="W143" s="187" t="str">
        <f>IFERROR(VLOOKUP(W141,祝日一覧!$A:$C,3,FALSE),"")</f>
        <v/>
      </c>
      <c r="X143" s="187" t="str">
        <f>IFERROR(VLOOKUP(X141,祝日一覧!$A:$C,3,FALSE),"")</f>
        <v/>
      </c>
      <c r="Y143" s="187" t="str">
        <f>IFERROR(VLOOKUP(Y141,祝日一覧!$A:$C,3,FALSE),"")</f>
        <v>秋分の日</v>
      </c>
      <c r="Z143" s="187" t="str">
        <f>IFERROR(VLOOKUP(Z141,祝日一覧!$A:$C,3,FALSE),"")</f>
        <v/>
      </c>
      <c r="AA143" s="187" t="str">
        <f>IFERROR(VLOOKUP(AA141,祝日一覧!$A:$C,3,FALSE),"")</f>
        <v/>
      </c>
      <c r="AB143" s="187" t="str">
        <f>IFERROR(VLOOKUP(AB141,祝日一覧!$A:$C,3,FALSE),"")</f>
        <v/>
      </c>
      <c r="AC143" s="187" t="str">
        <f>IFERROR(VLOOKUP(AC141,祝日一覧!$A:$C,3,FALSE),"")</f>
        <v/>
      </c>
      <c r="AD143" s="187" t="str">
        <f>IFERROR(VLOOKUP(AD141,祝日一覧!$A:$C,3,FALSE),"")</f>
        <v/>
      </c>
      <c r="AE143" s="187" t="str">
        <f>IFERROR(VLOOKUP(AE141,祝日一覧!$A:$C,3,FALSE),"")</f>
        <v/>
      </c>
      <c r="AF143" s="187" t="str">
        <f>IFERROR(VLOOKUP(AF141,祝日一覧!$A:$C,3,FALSE),"")</f>
        <v/>
      </c>
      <c r="AG143" s="229" t="str">
        <f>IFERROR(VLOOKUP(AG141,祝日一覧!$A:$C,3,FALSE),"")</f>
        <v/>
      </c>
      <c r="AH143" s="249"/>
      <c r="AI143" s="193"/>
      <c r="AJ143" s="247"/>
      <c r="AK143" s="195"/>
      <c r="AL143" s="237"/>
      <c r="AM143" s="239"/>
      <c r="AN143" s="235"/>
      <c r="AO143" s="216"/>
      <c r="AP143" s="216"/>
      <c r="AQ143" s="57"/>
      <c r="AR143" s="58"/>
    </row>
    <row r="144" spans="1:45" s="4" customFormat="1" ht="20.100000000000001" hidden="1" customHeight="1" outlineLevel="1" thickBot="1" x14ac:dyDescent="0.2">
      <c r="B144" s="228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30"/>
      <c r="AH144" s="250"/>
      <c r="AI144" s="5"/>
      <c r="AJ144" s="66" t="e">
        <f>AVERAGE(AJ145:AJ150)</f>
        <v>#DIV/0!</v>
      </c>
      <c r="AK144" s="33" t="e">
        <f>IF(AJ144&gt;=0.285,"達成","未")</f>
        <v>#DIV/0!</v>
      </c>
      <c r="AL144" s="116"/>
      <c r="AM144" s="117" t="e">
        <f>AVERAGE(AM145:AM149)</f>
        <v>#DIV/0!</v>
      </c>
      <c r="AN144" s="109" t="s">
        <v>69</v>
      </c>
      <c r="AO144" s="93" t="s">
        <v>70</v>
      </c>
      <c r="AP144" s="94" t="s">
        <v>71</v>
      </c>
      <c r="AQ144" s="96" t="s">
        <v>72</v>
      </c>
      <c r="AR144" s="96" t="s">
        <v>59</v>
      </c>
      <c r="AS144" s="88" t="s">
        <v>68</v>
      </c>
    </row>
    <row r="145" spans="1:45" s="4" customFormat="1" ht="20.100000000000001" hidden="1" customHeight="1" outlineLevel="1" x14ac:dyDescent="0.15">
      <c r="B145" s="69" t="str">
        <f>IF($R$5&lt;&gt;"",$R$5,"-")</f>
        <v>-</v>
      </c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98"/>
      <c r="AH145" s="132" t="str">
        <f t="shared" ref="AH145:AH150" si="142">IF(B145="-",B145,"手入力")</f>
        <v>-</v>
      </c>
      <c r="AI145" s="147">
        <f t="shared" ref="AI145:AI150" si="143">AQ145</f>
        <v>0</v>
      </c>
      <c r="AJ145" s="64" t="str">
        <f>IFERROR(AI145/AO145,"")</f>
        <v/>
      </c>
      <c r="AK145" s="106" t="str">
        <f>IFERROR(IF(B145="-",B145,IF(AI145/AO145&gt;=0.285,"達成","未")),"-")</f>
        <v>-</v>
      </c>
      <c r="AL145" s="149">
        <f>AR145</f>
        <v>0</v>
      </c>
      <c r="AM145" s="127" t="str">
        <f>IFERROR(AL145/AP145,"")</f>
        <v/>
      </c>
      <c r="AN145" s="152">
        <f>COUNT(C141:AG141)</f>
        <v>30</v>
      </c>
      <c r="AO145" s="153">
        <f>IF(OR(B145="-",B145=""),0,IFERROR(AN145-AH145,))</f>
        <v>0</v>
      </c>
      <c r="AP145" s="153">
        <f>AO145+AP133</f>
        <v>0</v>
      </c>
      <c r="AQ145" s="143">
        <f>COUNTIF(C145:AG145,"○")</f>
        <v>0</v>
      </c>
      <c r="AR145" s="143">
        <f>AR133+AQ145</f>
        <v>0</v>
      </c>
      <c r="AS145" s="144">
        <f>IF(AS146&gt;=1,0,IF(SUM(AO145:AO150)=0,1,IF(AK144="達成",1,0)))</f>
        <v>1</v>
      </c>
    </row>
    <row r="146" spans="1:45" s="4" customFormat="1" ht="20.100000000000001" hidden="1" customHeight="1" outlineLevel="1" x14ac:dyDescent="0.15">
      <c r="B146" s="60" t="str">
        <f>IF($S$5&lt;&gt;"",$S$5,"-")</f>
        <v>-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5"/>
      <c r="AH146" s="130" t="str">
        <f t="shared" si="142"/>
        <v>-</v>
      </c>
      <c r="AI146" s="148">
        <f t="shared" si="143"/>
        <v>0</v>
      </c>
      <c r="AJ146" s="53" t="str">
        <f>IFERROR(AI146/AO146,"")</f>
        <v/>
      </c>
      <c r="AK146" s="107" t="str">
        <f t="shared" ref="AK146:AK150" si="144">IFERROR(IF(B146="-",B146,IF(AI146/AO146&gt;=0.285,"達成","未")),"-")</f>
        <v>-</v>
      </c>
      <c r="AL146" s="150">
        <f>AR146</f>
        <v>0</v>
      </c>
      <c r="AM146" s="121" t="str">
        <f>IFERROR(AL146/AP146,"")</f>
        <v/>
      </c>
      <c r="AN146" s="152">
        <f>COUNT(C141:AG141)</f>
        <v>30</v>
      </c>
      <c r="AO146" s="153">
        <f>IF(OR(B146="-",B146=""),0,IFERROR(AN146-AH146,))</f>
        <v>0</v>
      </c>
      <c r="AP146" s="153">
        <f>AO146+AP134</f>
        <v>0</v>
      </c>
      <c r="AQ146" s="153">
        <f>COUNTIF(C146:AG146,"○")</f>
        <v>0</v>
      </c>
      <c r="AR146" s="153">
        <f>AR134+AQ146</f>
        <v>0</v>
      </c>
      <c r="AS146" s="49">
        <f>COUNTIF(AH145:AH150,"手入力")</f>
        <v>0</v>
      </c>
    </row>
    <row r="147" spans="1:45" s="4" customFormat="1" ht="20.100000000000001" hidden="1" customHeight="1" outlineLevel="1" x14ac:dyDescent="0.15">
      <c r="B147" s="60" t="str">
        <f>IF($T$5&lt;&gt;"",$T$5,"-")</f>
        <v>-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5"/>
      <c r="AH147" s="130" t="str">
        <f t="shared" si="142"/>
        <v>-</v>
      </c>
      <c r="AI147" s="148">
        <f t="shared" si="143"/>
        <v>0</v>
      </c>
      <c r="AJ147" s="53" t="str">
        <f>IFERROR(AI147/AO147,"")</f>
        <v/>
      </c>
      <c r="AK147" s="107" t="str">
        <f t="shared" si="144"/>
        <v>-</v>
      </c>
      <c r="AL147" s="150">
        <f>AR147</f>
        <v>0</v>
      </c>
      <c r="AM147" s="121" t="str">
        <f>IFERROR(AL147/AP147,"")</f>
        <v/>
      </c>
      <c r="AN147" s="152">
        <f>COUNT(C141:AG141)</f>
        <v>30</v>
      </c>
      <c r="AO147" s="153">
        <f t="shared" ref="AO147:AO150" si="145">IF(OR(B147="-",B147=""),0,IFERROR(AN147-AH147,))</f>
        <v>0</v>
      </c>
      <c r="AP147" s="153">
        <f t="shared" ref="AP147:AP150" si="146">AO147+AP135</f>
        <v>0</v>
      </c>
      <c r="AQ147" s="153">
        <f>COUNTIF(C147:AG147,"○")</f>
        <v>0</v>
      </c>
      <c r="AR147" s="153">
        <f t="shared" ref="AR147:AR149" si="147">AR135+AQ147</f>
        <v>0</v>
      </c>
      <c r="AS147" s="49"/>
    </row>
    <row r="148" spans="1:45" s="4" customFormat="1" ht="20.100000000000001" hidden="1" customHeight="1" outlineLevel="1" x14ac:dyDescent="0.15">
      <c r="B148" s="60" t="str">
        <f>IF($U$5&lt;&gt;"",$U$5,"-")</f>
        <v>-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5"/>
      <c r="AH148" s="130" t="str">
        <f t="shared" si="142"/>
        <v>-</v>
      </c>
      <c r="AI148" s="148">
        <f t="shared" si="143"/>
        <v>0</v>
      </c>
      <c r="AJ148" s="53" t="str">
        <f t="shared" ref="AJ148:AJ149" si="148">IFERROR(AI148/AO148,"")</f>
        <v/>
      </c>
      <c r="AK148" s="107" t="str">
        <f t="shared" si="144"/>
        <v>-</v>
      </c>
      <c r="AL148" s="150">
        <f>AR148</f>
        <v>0</v>
      </c>
      <c r="AM148" s="121" t="str">
        <f>IFERROR(AL148/AP148,"")</f>
        <v/>
      </c>
      <c r="AN148" s="152">
        <f>COUNT(C141:AG141)</f>
        <v>30</v>
      </c>
      <c r="AO148" s="153">
        <f t="shared" si="145"/>
        <v>0</v>
      </c>
      <c r="AP148" s="153">
        <f t="shared" si="146"/>
        <v>0</v>
      </c>
      <c r="AQ148" s="153">
        <f>COUNTIF(C148:AG148,"○")</f>
        <v>0</v>
      </c>
      <c r="AR148" s="153">
        <f t="shared" si="147"/>
        <v>0</v>
      </c>
      <c r="AS148" s="49"/>
    </row>
    <row r="149" spans="1:45" s="4" customFormat="1" ht="20.100000000000001" hidden="1" customHeight="1" outlineLevel="1" x14ac:dyDescent="0.15">
      <c r="B149" s="60" t="str">
        <f>IF($V$5&lt;&gt;"",$V$5,"-")</f>
        <v>-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5"/>
      <c r="AH149" s="130" t="str">
        <f t="shared" si="142"/>
        <v>-</v>
      </c>
      <c r="AI149" s="148">
        <f t="shared" si="143"/>
        <v>0</v>
      </c>
      <c r="AJ149" s="53" t="str">
        <f t="shared" si="148"/>
        <v/>
      </c>
      <c r="AK149" s="107" t="str">
        <f t="shared" si="144"/>
        <v>-</v>
      </c>
      <c r="AL149" s="150">
        <f>AR149</f>
        <v>0</v>
      </c>
      <c r="AM149" s="121" t="str">
        <f>IFERROR(AL149/AP149,"")</f>
        <v/>
      </c>
      <c r="AN149" s="152">
        <f>COUNT(C141:AG141)</f>
        <v>30</v>
      </c>
      <c r="AO149" s="153">
        <f t="shared" si="145"/>
        <v>0</v>
      </c>
      <c r="AP149" s="153">
        <f t="shared" si="146"/>
        <v>0</v>
      </c>
      <c r="AQ149" s="153">
        <f>COUNTIF(C149:AG149,"○")</f>
        <v>0</v>
      </c>
      <c r="AR149" s="153">
        <f t="shared" si="147"/>
        <v>0</v>
      </c>
      <c r="AS149" s="49"/>
    </row>
    <row r="150" spans="1:45" s="4" customFormat="1" ht="20.100000000000001" hidden="1" customHeight="1" outlineLevel="1" thickBot="1" x14ac:dyDescent="0.2">
      <c r="B150" s="61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79"/>
      <c r="AH150" s="131" t="str">
        <f t="shared" si="142"/>
        <v>-</v>
      </c>
      <c r="AI150" s="5">
        <f t="shared" si="143"/>
        <v>0</v>
      </c>
      <c r="AJ150" s="66" t="str">
        <f>IFERROR(AI150/AO150,"")</f>
        <v/>
      </c>
      <c r="AK150" s="33" t="str">
        <f t="shared" si="144"/>
        <v>-</v>
      </c>
      <c r="AL150" s="122">
        <f t="shared" ref="AL150" si="149">AR150</f>
        <v>0</v>
      </c>
      <c r="AM150" s="117" t="str">
        <f t="shared" ref="AM150" si="150">IFERROR(AL150/AP150,"")</f>
        <v/>
      </c>
      <c r="AN150" s="152">
        <f>COUNT(C141:AG141)</f>
        <v>30</v>
      </c>
      <c r="AO150" s="153">
        <f t="shared" si="145"/>
        <v>0</v>
      </c>
      <c r="AP150" s="153">
        <f t="shared" si="146"/>
        <v>0</v>
      </c>
      <c r="AQ150" s="153">
        <f t="shared" ref="AQ150" si="151">COUNTIF(C150:AG150,"○")</f>
        <v>0</v>
      </c>
      <c r="AR150" s="153">
        <f>AR138+AQ150</f>
        <v>0</v>
      </c>
      <c r="AS150" s="49"/>
    </row>
    <row r="151" spans="1:45" s="4" customFormat="1" hidden="1" outlineLevel="1" x14ac:dyDescent="0.15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2"/>
      <c r="AI151" s="2"/>
      <c r="AJ151" s="49"/>
      <c r="AK151" s="2"/>
      <c r="AL151" s="2"/>
      <c r="AM151" s="2"/>
      <c r="AN151" s="35"/>
      <c r="AO151" s="35"/>
      <c r="AP151" s="35"/>
      <c r="AQ151" s="35"/>
      <c r="AR151" s="35"/>
    </row>
    <row r="152" spans="1:45" s="4" customFormat="1" ht="12.95" hidden="1" customHeight="1" outlineLevel="1" x14ac:dyDescent="0.15">
      <c r="A152" s="2"/>
      <c r="B152" s="155" t="s">
        <v>0</v>
      </c>
      <c r="C152" s="199">
        <f>DATE(YEAR(C140),MONTH(C140)+1,DAY(C140))</f>
        <v>45931</v>
      </c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48" t="s">
        <v>17</v>
      </c>
      <c r="AI152" s="203" t="s">
        <v>48</v>
      </c>
      <c r="AJ152" s="204"/>
      <c r="AK152" s="205"/>
      <c r="AL152" s="240" t="s">
        <v>11</v>
      </c>
      <c r="AM152" s="241"/>
      <c r="AN152" s="234" t="s">
        <v>16</v>
      </c>
      <c r="AO152" s="215" t="s">
        <v>18</v>
      </c>
      <c r="AP152" s="189" t="s">
        <v>19</v>
      </c>
      <c r="AQ152" s="191"/>
      <c r="AR152" s="177"/>
    </row>
    <row r="153" spans="1:45" s="4" customFormat="1" ht="12.95" hidden="1" customHeight="1" outlineLevel="1" x14ac:dyDescent="0.15">
      <c r="A153" s="2"/>
      <c r="B153" s="12" t="s">
        <v>1</v>
      </c>
      <c r="C153" s="13">
        <f>DATE(YEAR(C152),MONTH(C152),DAY(C152))</f>
        <v>45931</v>
      </c>
      <c r="D153" s="13">
        <f>IF(MONTH(DATE(YEAR(C153),MONTH(C153),DAY(C153)+1))=MONTH($C152),DATE(YEAR(C153),MONTH(C153),DAY(C153)+1),"")</f>
        <v>45932</v>
      </c>
      <c r="E153" s="13">
        <f t="shared" ref="E153:AG153" si="152">IF(MONTH(DATE(YEAR(D153),MONTH(D153),DAY(D153)+1))=MONTH($C152),DATE(YEAR(D153),MONTH(D153),DAY(D153)+1),"")</f>
        <v>45933</v>
      </c>
      <c r="F153" s="18">
        <f t="shared" si="152"/>
        <v>45934</v>
      </c>
      <c r="G153" s="13">
        <f t="shared" si="152"/>
        <v>45935</v>
      </c>
      <c r="H153" s="13">
        <f t="shared" si="152"/>
        <v>45936</v>
      </c>
      <c r="I153" s="13">
        <f t="shared" si="152"/>
        <v>45937</v>
      </c>
      <c r="J153" s="13">
        <f t="shared" si="152"/>
        <v>45938</v>
      </c>
      <c r="K153" s="13">
        <f t="shared" si="152"/>
        <v>45939</v>
      </c>
      <c r="L153" s="13">
        <f t="shared" si="152"/>
        <v>45940</v>
      </c>
      <c r="M153" s="13">
        <f t="shared" si="152"/>
        <v>45941</v>
      </c>
      <c r="N153" s="13">
        <f t="shared" si="152"/>
        <v>45942</v>
      </c>
      <c r="O153" s="13">
        <f t="shared" si="152"/>
        <v>45943</v>
      </c>
      <c r="P153" s="13">
        <f t="shared" si="152"/>
        <v>45944</v>
      </c>
      <c r="Q153" s="13">
        <f t="shared" si="152"/>
        <v>45945</v>
      </c>
      <c r="R153" s="13">
        <f t="shared" si="152"/>
        <v>45946</v>
      </c>
      <c r="S153" s="13">
        <f t="shared" si="152"/>
        <v>45947</v>
      </c>
      <c r="T153" s="13">
        <f t="shared" si="152"/>
        <v>45948</v>
      </c>
      <c r="U153" s="13">
        <f t="shared" si="152"/>
        <v>45949</v>
      </c>
      <c r="V153" s="13">
        <f t="shared" si="152"/>
        <v>45950</v>
      </c>
      <c r="W153" s="13">
        <f t="shared" si="152"/>
        <v>45951</v>
      </c>
      <c r="X153" s="13">
        <f t="shared" si="152"/>
        <v>45952</v>
      </c>
      <c r="Y153" s="13">
        <f t="shared" si="152"/>
        <v>45953</v>
      </c>
      <c r="Z153" s="13">
        <f t="shared" si="152"/>
        <v>45954</v>
      </c>
      <c r="AA153" s="13">
        <f t="shared" si="152"/>
        <v>45955</v>
      </c>
      <c r="AB153" s="13">
        <f t="shared" si="152"/>
        <v>45956</v>
      </c>
      <c r="AC153" s="13">
        <f t="shared" si="152"/>
        <v>45957</v>
      </c>
      <c r="AD153" s="13">
        <f t="shared" si="152"/>
        <v>45958</v>
      </c>
      <c r="AE153" s="13">
        <f t="shared" si="152"/>
        <v>45959</v>
      </c>
      <c r="AF153" s="13">
        <f t="shared" si="152"/>
        <v>45960</v>
      </c>
      <c r="AG153" s="32">
        <f t="shared" si="152"/>
        <v>45961</v>
      </c>
      <c r="AH153" s="249"/>
      <c r="AI153" s="206"/>
      <c r="AJ153" s="207"/>
      <c r="AK153" s="208"/>
      <c r="AL153" s="242"/>
      <c r="AM153" s="243"/>
      <c r="AN153" s="235"/>
      <c r="AO153" s="216"/>
      <c r="AP153" s="190"/>
      <c r="AQ153" s="191"/>
      <c r="AR153" s="177"/>
    </row>
    <row r="154" spans="1:45" s="4" customFormat="1" ht="12.95" hidden="1" customHeight="1" outlineLevel="1" x14ac:dyDescent="0.15">
      <c r="A154" s="2"/>
      <c r="B154" s="12" t="s">
        <v>2</v>
      </c>
      <c r="C154" s="14" t="str">
        <f t="shared" ref="C154:AG154" si="153">TEXT(C153,"aaa")</f>
        <v>水</v>
      </c>
      <c r="D154" s="14" t="str">
        <f t="shared" si="153"/>
        <v>木</v>
      </c>
      <c r="E154" s="14" t="str">
        <f t="shared" si="153"/>
        <v>金</v>
      </c>
      <c r="F154" s="19" t="str">
        <f t="shared" si="153"/>
        <v>土</v>
      </c>
      <c r="G154" s="14" t="str">
        <f t="shared" si="153"/>
        <v>日</v>
      </c>
      <c r="H154" s="14" t="str">
        <f t="shared" si="153"/>
        <v>月</v>
      </c>
      <c r="I154" s="14" t="str">
        <f t="shared" si="153"/>
        <v>火</v>
      </c>
      <c r="J154" s="14" t="str">
        <f t="shared" si="153"/>
        <v>水</v>
      </c>
      <c r="K154" s="14" t="str">
        <f t="shared" si="153"/>
        <v>木</v>
      </c>
      <c r="L154" s="14" t="str">
        <f t="shared" si="153"/>
        <v>金</v>
      </c>
      <c r="M154" s="14" t="str">
        <f t="shared" si="153"/>
        <v>土</v>
      </c>
      <c r="N154" s="14" t="str">
        <f t="shared" si="153"/>
        <v>日</v>
      </c>
      <c r="O154" s="14" t="str">
        <f t="shared" si="153"/>
        <v>月</v>
      </c>
      <c r="P154" s="14" t="str">
        <f t="shared" si="153"/>
        <v>火</v>
      </c>
      <c r="Q154" s="14" t="str">
        <f t="shared" si="153"/>
        <v>水</v>
      </c>
      <c r="R154" s="14" t="str">
        <f t="shared" si="153"/>
        <v>木</v>
      </c>
      <c r="S154" s="14" t="str">
        <f t="shared" si="153"/>
        <v>金</v>
      </c>
      <c r="T154" s="14" t="str">
        <f t="shared" si="153"/>
        <v>土</v>
      </c>
      <c r="U154" s="14" t="str">
        <f t="shared" si="153"/>
        <v>日</v>
      </c>
      <c r="V154" s="14" t="str">
        <f t="shared" si="153"/>
        <v>月</v>
      </c>
      <c r="W154" s="14" t="str">
        <f t="shared" si="153"/>
        <v>火</v>
      </c>
      <c r="X154" s="14" t="str">
        <f t="shared" si="153"/>
        <v>水</v>
      </c>
      <c r="Y154" s="14" t="str">
        <f t="shared" si="153"/>
        <v>木</v>
      </c>
      <c r="Z154" s="14" t="str">
        <f t="shared" si="153"/>
        <v>金</v>
      </c>
      <c r="AA154" s="14" t="str">
        <f t="shared" si="153"/>
        <v>土</v>
      </c>
      <c r="AB154" s="14" t="str">
        <f t="shared" si="153"/>
        <v>日</v>
      </c>
      <c r="AC154" s="14" t="str">
        <f t="shared" si="153"/>
        <v>月</v>
      </c>
      <c r="AD154" s="14" t="str">
        <f t="shared" si="153"/>
        <v>火</v>
      </c>
      <c r="AE154" s="14" t="str">
        <f t="shared" si="153"/>
        <v>水</v>
      </c>
      <c r="AF154" s="14" t="str">
        <f t="shared" si="153"/>
        <v>木</v>
      </c>
      <c r="AG154" s="145" t="str">
        <f t="shared" si="153"/>
        <v>金</v>
      </c>
      <c r="AH154" s="249"/>
      <c r="AI154" s="193" t="s">
        <v>42</v>
      </c>
      <c r="AJ154" s="247" t="s">
        <v>12</v>
      </c>
      <c r="AK154" s="195" t="s">
        <v>49</v>
      </c>
      <c r="AL154" s="236" t="s">
        <v>42</v>
      </c>
      <c r="AM154" s="238" t="s">
        <v>13</v>
      </c>
      <c r="AN154" s="234">
        <f>COUNT(C153:AG153)</f>
        <v>31</v>
      </c>
      <c r="AO154" s="215">
        <f>AN154-AH154</f>
        <v>31</v>
      </c>
      <c r="AP154" s="215">
        <f>SUM(AO$8:AO156)</f>
        <v>396</v>
      </c>
      <c r="AQ154" s="56"/>
      <c r="AR154" s="55"/>
    </row>
    <row r="155" spans="1:45" s="4" customFormat="1" ht="27" hidden="1" customHeight="1" outlineLevel="1" x14ac:dyDescent="0.15">
      <c r="A155" s="3"/>
      <c r="B155" s="185" t="s">
        <v>3</v>
      </c>
      <c r="C155" s="187" t="str">
        <f>IFERROR(VLOOKUP(C153,祝日一覧!$A:$C,3,FALSE),"")</f>
        <v/>
      </c>
      <c r="D155" s="187" t="str">
        <f>IFERROR(VLOOKUP(D153,祝日一覧!$A:$C,3,FALSE),"")</f>
        <v/>
      </c>
      <c r="E155" s="187" t="str">
        <f>IFERROR(VLOOKUP(E153,祝日一覧!$A:$C,3,FALSE),"")</f>
        <v/>
      </c>
      <c r="F155" s="187" t="str">
        <f>IFERROR(VLOOKUP(F153,祝日一覧!$A:$C,3,FALSE),"")</f>
        <v/>
      </c>
      <c r="G155" s="187" t="str">
        <f>IFERROR(VLOOKUP(G153,祝日一覧!$A:$C,3,FALSE),"")</f>
        <v/>
      </c>
      <c r="H155" s="187" t="str">
        <f>IFERROR(VLOOKUP(H153,祝日一覧!$A:$C,3,FALSE),"")</f>
        <v/>
      </c>
      <c r="I155" s="187" t="str">
        <f>IFERROR(VLOOKUP(I153,祝日一覧!$A:$C,3,FALSE),"")</f>
        <v/>
      </c>
      <c r="J155" s="187" t="str">
        <f>IFERROR(VLOOKUP(J153,祝日一覧!$A:$C,3,FALSE),"")</f>
        <v/>
      </c>
      <c r="K155" s="187" t="str">
        <f>IFERROR(VLOOKUP(K153,祝日一覧!$A:$C,3,FALSE),"")</f>
        <v/>
      </c>
      <c r="L155" s="187" t="str">
        <f>IFERROR(VLOOKUP(L153,祝日一覧!$A:$C,3,FALSE),"")</f>
        <v/>
      </c>
      <c r="M155" s="187" t="str">
        <f>IFERROR(VLOOKUP(M153,祝日一覧!$A:$C,3,FALSE),"")</f>
        <v/>
      </c>
      <c r="N155" s="187" t="str">
        <f>IFERROR(VLOOKUP(N153,祝日一覧!$A:$C,3,FALSE),"")</f>
        <v/>
      </c>
      <c r="O155" s="187" t="str">
        <f>IFERROR(VLOOKUP(O153,祝日一覧!$A:$C,3,FALSE),"")</f>
        <v>スポーツの日</v>
      </c>
      <c r="P155" s="187" t="str">
        <f>IFERROR(VLOOKUP(P153,祝日一覧!$A:$C,3,FALSE),"")</f>
        <v/>
      </c>
      <c r="Q155" s="187" t="str">
        <f>IFERROR(VLOOKUP(Q153,祝日一覧!$A:$C,3,FALSE),"")</f>
        <v/>
      </c>
      <c r="R155" s="187" t="str">
        <f>IFERROR(VLOOKUP(R153,祝日一覧!$A:$C,3,FALSE),"")</f>
        <v/>
      </c>
      <c r="S155" s="187" t="str">
        <f>IFERROR(VLOOKUP(S153,祝日一覧!$A:$C,3,FALSE),"")</f>
        <v/>
      </c>
      <c r="T155" s="187" t="str">
        <f>IFERROR(VLOOKUP(T153,祝日一覧!$A:$C,3,FALSE),"")</f>
        <v/>
      </c>
      <c r="U155" s="187" t="str">
        <f>IFERROR(VLOOKUP(U153,祝日一覧!$A:$C,3,FALSE),"")</f>
        <v/>
      </c>
      <c r="V155" s="187" t="str">
        <f>IFERROR(VLOOKUP(V153,祝日一覧!$A:$C,3,FALSE),"")</f>
        <v/>
      </c>
      <c r="W155" s="187" t="str">
        <f>IFERROR(VLOOKUP(W153,祝日一覧!$A:$C,3,FALSE),"")</f>
        <v/>
      </c>
      <c r="X155" s="187" t="str">
        <f>IFERROR(VLOOKUP(X153,祝日一覧!$A:$C,3,FALSE),"")</f>
        <v/>
      </c>
      <c r="Y155" s="187" t="str">
        <f>IFERROR(VLOOKUP(Y153,祝日一覧!$A:$C,3,FALSE),"")</f>
        <v/>
      </c>
      <c r="Z155" s="187" t="str">
        <f>IFERROR(VLOOKUP(Z153,祝日一覧!$A:$C,3,FALSE),"")</f>
        <v/>
      </c>
      <c r="AA155" s="187" t="str">
        <f>IFERROR(VLOOKUP(AA153,祝日一覧!$A:$C,3,FALSE),"")</f>
        <v/>
      </c>
      <c r="AB155" s="187" t="str">
        <f>IFERROR(VLOOKUP(AB153,祝日一覧!$A:$C,3,FALSE),"")</f>
        <v/>
      </c>
      <c r="AC155" s="187" t="str">
        <f>IFERROR(VLOOKUP(AC153,祝日一覧!$A:$C,3,FALSE),"")</f>
        <v/>
      </c>
      <c r="AD155" s="187" t="str">
        <f>IFERROR(VLOOKUP(AD153,祝日一覧!$A:$C,3,FALSE),"")</f>
        <v/>
      </c>
      <c r="AE155" s="187" t="str">
        <f>IFERROR(VLOOKUP(AE153,祝日一覧!$A:$C,3,FALSE),"")</f>
        <v/>
      </c>
      <c r="AF155" s="187" t="str">
        <f>IFERROR(VLOOKUP(AF153,祝日一覧!$A:$C,3,FALSE),"")</f>
        <v/>
      </c>
      <c r="AG155" s="229" t="str">
        <f>IFERROR(VLOOKUP(AG153,祝日一覧!$A:$C,3,FALSE),"")</f>
        <v/>
      </c>
      <c r="AH155" s="249"/>
      <c r="AI155" s="193"/>
      <c r="AJ155" s="247"/>
      <c r="AK155" s="195"/>
      <c r="AL155" s="237"/>
      <c r="AM155" s="239"/>
      <c r="AN155" s="235"/>
      <c r="AO155" s="216"/>
      <c r="AP155" s="216"/>
      <c r="AQ155" s="57"/>
      <c r="AR155" s="58"/>
    </row>
    <row r="156" spans="1:45" s="4" customFormat="1" ht="20.100000000000001" hidden="1" customHeight="1" outlineLevel="1" thickBot="1" x14ac:dyDescent="0.2">
      <c r="B156" s="228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30"/>
      <c r="AH156" s="250"/>
      <c r="AI156" s="5"/>
      <c r="AJ156" s="66" t="e">
        <f>AVERAGE(AJ157:AJ162)</f>
        <v>#DIV/0!</v>
      </c>
      <c r="AK156" s="33" t="e">
        <f>IF(AJ156&gt;=0.285,"達成","未")</f>
        <v>#DIV/0!</v>
      </c>
      <c r="AL156" s="116"/>
      <c r="AM156" s="117" t="e">
        <f>AVERAGE(AM157:AM161)</f>
        <v>#DIV/0!</v>
      </c>
      <c r="AN156" s="109" t="s">
        <v>69</v>
      </c>
      <c r="AO156" s="93" t="s">
        <v>70</v>
      </c>
      <c r="AP156" s="94" t="s">
        <v>71</v>
      </c>
      <c r="AQ156" s="96" t="s">
        <v>72</v>
      </c>
      <c r="AR156" s="96" t="s">
        <v>59</v>
      </c>
      <c r="AS156" s="88" t="s">
        <v>68</v>
      </c>
    </row>
    <row r="157" spans="1:45" s="4" customFormat="1" ht="20.100000000000001" hidden="1" customHeight="1" outlineLevel="1" x14ac:dyDescent="0.15">
      <c r="B157" s="69" t="str">
        <f>IF($R$5&lt;&gt;"",$R$5,"-")</f>
        <v>-</v>
      </c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98"/>
      <c r="AH157" s="132" t="str">
        <f t="shared" ref="AH157:AH162" si="154">IF(B157="-",B157,"手入力")</f>
        <v>-</v>
      </c>
      <c r="AI157" s="147">
        <f t="shared" ref="AI157:AI162" si="155">AQ157</f>
        <v>0</v>
      </c>
      <c r="AJ157" s="64" t="str">
        <f>IFERROR(AI157/AO157,"")</f>
        <v/>
      </c>
      <c r="AK157" s="106" t="str">
        <f>IFERROR(IF(B157="-",B157,IF(AI157/AO157&gt;=0.285,"達成","未")),"-")</f>
        <v>-</v>
      </c>
      <c r="AL157" s="149">
        <f>AR157</f>
        <v>0</v>
      </c>
      <c r="AM157" s="127" t="str">
        <f>IFERROR(AL157/AP157,"")</f>
        <v/>
      </c>
      <c r="AN157" s="152">
        <f>COUNT(C153:AG153)</f>
        <v>31</v>
      </c>
      <c r="AO157" s="153">
        <f>IF(OR(B157="-",B157=""),0,IFERROR(AN157-AH157,))</f>
        <v>0</v>
      </c>
      <c r="AP157" s="153">
        <f>AO157+AP145</f>
        <v>0</v>
      </c>
      <c r="AQ157" s="143">
        <f>COUNTIF(C157:AG157,"○")</f>
        <v>0</v>
      </c>
      <c r="AR157" s="143">
        <f>AR145+AQ157</f>
        <v>0</v>
      </c>
      <c r="AS157" s="144">
        <f>IF(AS158&gt;=1,0,IF(SUM(AO157:AO162)=0,1,IF(AK156="達成",1,0)))</f>
        <v>1</v>
      </c>
    </row>
    <row r="158" spans="1:45" s="4" customFormat="1" ht="20.100000000000001" hidden="1" customHeight="1" outlineLevel="1" x14ac:dyDescent="0.15">
      <c r="B158" s="60" t="str">
        <f>IF($S$5&lt;&gt;"",$S$5,"-")</f>
        <v>-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5"/>
      <c r="AH158" s="130" t="str">
        <f t="shared" si="154"/>
        <v>-</v>
      </c>
      <c r="AI158" s="148">
        <f t="shared" si="155"/>
        <v>0</v>
      </c>
      <c r="AJ158" s="53" t="str">
        <f>IFERROR(AI158/AO158,"")</f>
        <v/>
      </c>
      <c r="AK158" s="107" t="str">
        <f t="shared" ref="AK158:AK162" si="156">IFERROR(IF(B158="-",B158,IF(AI158/AO158&gt;=0.285,"達成","未")),"-")</f>
        <v>-</v>
      </c>
      <c r="AL158" s="150">
        <f>AR158</f>
        <v>0</v>
      </c>
      <c r="AM158" s="121" t="str">
        <f>IFERROR(AL158/AP158,"")</f>
        <v/>
      </c>
      <c r="AN158" s="152">
        <f>COUNT(C153:AG153)</f>
        <v>31</v>
      </c>
      <c r="AO158" s="153">
        <f>IF(OR(B158="-",B158=""),0,IFERROR(AN158-AH158,))</f>
        <v>0</v>
      </c>
      <c r="AP158" s="153">
        <f>AO158+AP146</f>
        <v>0</v>
      </c>
      <c r="AQ158" s="153">
        <f>COUNTIF(C158:AG158,"○")</f>
        <v>0</v>
      </c>
      <c r="AR158" s="153">
        <f>AR146+AQ158</f>
        <v>0</v>
      </c>
      <c r="AS158" s="49">
        <f>COUNTIF(AH157:AH162,"手入力")</f>
        <v>0</v>
      </c>
    </row>
    <row r="159" spans="1:45" s="4" customFormat="1" ht="20.100000000000001" hidden="1" customHeight="1" outlineLevel="1" x14ac:dyDescent="0.15">
      <c r="B159" s="60" t="str">
        <f>IF($T$5&lt;&gt;"",$T$5,"-")</f>
        <v>-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5"/>
      <c r="AH159" s="130" t="str">
        <f t="shared" si="154"/>
        <v>-</v>
      </c>
      <c r="AI159" s="148">
        <f t="shared" si="155"/>
        <v>0</v>
      </c>
      <c r="AJ159" s="53" t="str">
        <f>IFERROR(AI159/AO159,"")</f>
        <v/>
      </c>
      <c r="AK159" s="107" t="str">
        <f t="shared" si="156"/>
        <v>-</v>
      </c>
      <c r="AL159" s="150">
        <f>AR159</f>
        <v>0</v>
      </c>
      <c r="AM159" s="121" t="str">
        <f>IFERROR(AL159/AP159,"")</f>
        <v/>
      </c>
      <c r="AN159" s="152">
        <f>COUNT(C153:AG153)</f>
        <v>31</v>
      </c>
      <c r="AO159" s="153">
        <f t="shared" ref="AO159:AO162" si="157">IF(OR(B159="-",B159=""),0,IFERROR(AN159-AH159,))</f>
        <v>0</v>
      </c>
      <c r="AP159" s="153">
        <f t="shared" ref="AP159:AP162" si="158">AO159+AP147</f>
        <v>0</v>
      </c>
      <c r="AQ159" s="153">
        <f>COUNTIF(C159:AG159,"○")</f>
        <v>0</v>
      </c>
      <c r="AR159" s="153">
        <f t="shared" ref="AR159:AR161" si="159">AR147+AQ159</f>
        <v>0</v>
      </c>
      <c r="AS159" s="49"/>
    </row>
    <row r="160" spans="1:45" s="4" customFormat="1" ht="20.100000000000001" hidden="1" customHeight="1" outlineLevel="1" x14ac:dyDescent="0.15">
      <c r="B160" s="60" t="str">
        <f>IF($U$5&lt;&gt;"",$U$5,"-")</f>
        <v>-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5"/>
      <c r="AH160" s="130" t="str">
        <f t="shared" si="154"/>
        <v>-</v>
      </c>
      <c r="AI160" s="148">
        <f t="shared" si="155"/>
        <v>0</v>
      </c>
      <c r="AJ160" s="53" t="str">
        <f t="shared" ref="AJ160:AJ161" si="160">IFERROR(AI160/AO160,"")</f>
        <v/>
      </c>
      <c r="AK160" s="107" t="str">
        <f t="shared" si="156"/>
        <v>-</v>
      </c>
      <c r="AL160" s="150">
        <f>AR160</f>
        <v>0</v>
      </c>
      <c r="AM160" s="121" t="str">
        <f>IFERROR(AL160/AP160,"")</f>
        <v/>
      </c>
      <c r="AN160" s="152">
        <f>COUNT(C153:AG153)</f>
        <v>31</v>
      </c>
      <c r="AO160" s="153">
        <f t="shared" si="157"/>
        <v>0</v>
      </c>
      <c r="AP160" s="153">
        <f t="shared" si="158"/>
        <v>0</v>
      </c>
      <c r="AQ160" s="153">
        <f>COUNTIF(C160:AG160,"○")</f>
        <v>0</v>
      </c>
      <c r="AR160" s="153">
        <f t="shared" si="159"/>
        <v>0</v>
      </c>
      <c r="AS160" s="49"/>
    </row>
    <row r="161" spans="1:45" s="4" customFormat="1" ht="20.100000000000001" hidden="1" customHeight="1" outlineLevel="1" x14ac:dyDescent="0.15">
      <c r="B161" s="60" t="str">
        <f>IF($V$5&lt;&gt;"",$V$5,"-")</f>
        <v>-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5"/>
      <c r="AH161" s="130" t="str">
        <f t="shared" si="154"/>
        <v>-</v>
      </c>
      <c r="AI161" s="148">
        <f t="shared" si="155"/>
        <v>0</v>
      </c>
      <c r="AJ161" s="53" t="str">
        <f t="shared" si="160"/>
        <v/>
      </c>
      <c r="AK161" s="107" t="str">
        <f t="shared" si="156"/>
        <v>-</v>
      </c>
      <c r="AL161" s="150">
        <f>AR161</f>
        <v>0</v>
      </c>
      <c r="AM161" s="121" t="str">
        <f>IFERROR(AL161/AP161,"")</f>
        <v/>
      </c>
      <c r="AN161" s="152">
        <f>COUNT(C153:AG153)</f>
        <v>31</v>
      </c>
      <c r="AO161" s="153">
        <f t="shared" si="157"/>
        <v>0</v>
      </c>
      <c r="AP161" s="153">
        <f t="shared" si="158"/>
        <v>0</v>
      </c>
      <c r="AQ161" s="153">
        <f>COUNTIF(C161:AG161,"○")</f>
        <v>0</v>
      </c>
      <c r="AR161" s="153">
        <f t="shared" si="159"/>
        <v>0</v>
      </c>
      <c r="AS161" s="49"/>
    </row>
    <row r="162" spans="1:45" s="4" customFormat="1" ht="20.100000000000001" hidden="1" customHeight="1" outlineLevel="1" thickBot="1" x14ac:dyDescent="0.2">
      <c r="B162" s="61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79"/>
      <c r="AH162" s="131" t="str">
        <f t="shared" si="154"/>
        <v>-</v>
      </c>
      <c r="AI162" s="5">
        <f t="shared" si="155"/>
        <v>0</v>
      </c>
      <c r="AJ162" s="66" t="str">
        <f>IFERROR(AI162/AO162,"")</f>
        <v/>
      </c>
      <c r="AK162" s="33" t="str">
        <f t="shared" si="156"/>
        <v>-</v>
      </c>
      <c r="AL162" s="122">
        <f t="shared" ref="AL162" si="161">AR162</f>
        <v>0</v>
      </c>
      <c r="AM162" s="117" t="str">
        <f t="shared" ref="AM162" si="162">IFERROR(AL162/AP162,"")</f>
        <v/>
      </c>
      <c r="AN162" s="152">
        <f>COUNT(C153:AG153)</f>
        <v>31</v>
      </c>
      <c r="AO162" s="153">
        <f t="shared" si="157"/>
        <v>0</v>
      </c>
      <c r="AP162" s="153">
        <f t="shared" si="158"/>
        <v>0</v>
      </c>
      <c r="AQ162" s="153">
        <f t="shared" ref="AQ162" si="163">COUNTIF(C162:AG162,"○")</f>
        <v>0</v>
      </c>
      <c r="AR162" s="153">
        <f>AR150+AQ162</f>
        <v>0</v>
      </c>
      <c r="AS162" s="49"/>
    </row>
    <row r="163" spans="1:45" s="4" customFormat="1" hidden="1" outlineLevel="1" x14ac:dyDescent="0.15">
      <c r="A163" s="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2"/>
      <c r="AI163" s="2"/>
      <c r="AJ163" s="49"/>
      <c r="AK163" s="2"/>
      <c r="AL163" s="2"/>
      <c r="AM163" s="2"/>
      <c r="AN163" s="35"/>
      <c r="AO163" s="35"/>
      <c r="AP163" s="35"/>
      <c r="AQ163" s="35"/>
      <c r="AR163" s="35"/>
    </row>
    <row r="164" spans="1:45" s="4" customFormat="1" ht="12.95" hidden="1" customHeight="1" outlineLevel="1" x14ac:dyDescent="0.15">
      <c r="A164" s="2"/>
      <c r="B164" s="155" t="s">
        <v>0</v>
      </c>
      <c r="C164" s="199">
        <f>DATE(YEAR(C152),MONTH(C152)+1,DAY(C152))</f>
        <v>45962</v>
      </c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48" t="s">
        <v>17</v>
      </c>
      <c r="AI164" s="203" t="s">
        <v>48</v>
      </c>
      <c r="AJ164" s="204"/>
      <c r="AK164" s="205"/>
      <c r="AL164" s="240" t="s">
        <v>11</v>
      </c>
      <c r="AM164" s="241"/>
      <c r="AN164" s="234" t="s">
        <v>16</v>
      </c>
      <c r="AO164" s="215" t="s">
        <v>18</v>
      </c>
      <c r="AP164" s="189" t="s">
        <v>19</v>
      </c>
      <c r="AQ164" s="191"/>
      <c r="AR164" s="177"/>
    </row>
    <row r="165" spans="1:45" s="4" customFormat="1" ht="12.95" hidden="1" customHeight="1" outlineLevel="1" x14ac:dyDescent="0.15">
      <c r="A165" s="2"/>
      <c r="B165" s="12" t="s">
        <v>1</v>
      </c>
      <c r="C165" s="13">
        <f>DATE(YEAR(C164),MONTH(C164),DAY(C164))</f>
        <v>45962</v>
      </c>
      <c r="D165" s="13">
        <f>IF(MONTH(DATE(YEAR(C165),MONTH(C165),DAY(C165)+1))=MONTH($C164),DATE(YEAR(C165),MONTH(C165),DAY(C165)+1),"")</f>
        <v>45963</v>
      </c>
      <c r="E165" s="13">
        <f t="shared" ref="E165:AG165" si="164">IF(MONTH(DATE(YEAR(D165),MONTH(D165),DAY(D165)+1))=MONTH($C164),DATE(YEAR(D165),MONTH(D165),DAY(D165)+1),"")</f>
        <v>45964</v>
      </c>
      <c r="F165" s="18">
        <f t="shared" si="164"/>
        <v>45965</v>
      </c>
      <c r="G165" s="13">
        <f t="shared" si="164"/>
        <v>45966</v>
      </c>
      <c r="H165" s="13">
        <f t="shared" si="164"/>
        <v>45967</v>
      </c>
      <c r="I165" s="13">
        <f t="shared" si="164"/>
        <v>45968</v>
      </c>
      <c r="J165" s="13">
        <f t="shared" si="164"/>
        <v>45969</v>
      </c>
      <c r="K165" s="13">
        <f t="shared" si="164"/>
        <v>45970</v>
      </c>
      <c r="L165" s="13">
        <f t="shared" si="164"/>
        <v>45971</v>
      </c>
      <c r="M165" s="13">
        <f t="shared" si="164"/>
        <v>45972</v>
      </c>
      <c r="N165" s="13">
        <f t="shared" si="164"/>
        <v>45973</v>
      </c>
      <c r="O165" s="13">
        <f t="shared" si="164"/>
        <v>45974</v>
      </c>
      <c r="P165" s="13">
        <f t="shared" si="164"/>
        <v>45975</v>
      </c>
      <c r="Q165" s="13">
        <f t="shared" si="164"/>
        <v>45976</v>
      </c>
      <c r="R165" s="13">
        <f t="shared" si="164"/>
        <v>45977</v>
      </c>
      <c r="S165" s="13">
        <f t="shared" si="164"/>
        <v>45978</v>
      </c>
      <c r="T165" s="13">
        <f t="shared" si="164"/>
        <v>45979</v>
      </c>
      <c r="U165" s="13">
        <f t="shared" si="164"/>
        <v>45980</v>
      </c>
      <c r="V165" s="13">
        <f t="shared" si="164"/>
        <v>45981</v>
      </c>
      <c r="W165" s="13">
        <f t="shared" si="164"/>
        <v>45982</v>
      </c>
      <c r="X165" s="13">
        <f t="shared" si="164"/>
        <v>45983</v>
      </c>
      <c r="Y165" s="13">
        <f t="shared" si="164"/>
        <v>45984</v>
      </c>
      <c r="Z165" s="13">
        <f t="shared" si="164"/>
        <v>45985</v>
      </c>
      <c r="AA165" s="13">
        <f t="shared" si="164"/>
        <v>45986</v>
      </c>
      <c r="AB165" s="13">
        <f t="shared" si="164"/>
        <v>45987</v>
      </c>
      <c r="AC165" s="13">
        <f t="shared" si="164"/>
        <v>45988</v>
      </c>
      <c r="AD165" s="13">
        <f t="shared" si="164"/>
        <v>45989</v>
      </c>
      <c r="AE165" s="13">
        <f t="shared" si="164"/>
        <v>45990</v>
      </c>
      <c r="AF165" s="13">
        <f t="shared" si="164"/>
        <v>45991</v>
      </c>
      <c r="AG165" s="32" t="str">
        <f t="shared" si="164"/>
        <v/>
      </c>
      <c r="AH165" s="249"/>
      <c r="AI165" s="206"/>
      <c r="AJ165" s="207"/>
      <c r="AK165" s="208"/>
      <c r="AL165" s="242"/>
      <c r="AM165" s="243"/>
      <c r="AN165" s="235"/>
      <c r="AO165" s="216"/>
      <c r="AP165" s="190"/>
      <c r="AQ165" s="191"/>
      <c r="AR165" s="177"/>
    </row>
    <row r="166" spans="1:45" s="4" customFormat="1" ht="12.95" hidden="1" customHeight="1" outlineLevel="1" x14ac:dyDescent="0.15">
      <c r="A166" s="2"/>
      <c r="B166" s="12" t="s">
        <v>2</v>
      </c>
      <c r="C166" s="14" t="str">
        <f t="shared" ref="C166:AG166" si="165">TEXT(C165,"aaa")</f>
        <v>土</v>
      </c>
      <c r="D166" s="14" t="str">
        <f t="shared" si="165"/>
        <v>日</v>
      </c>
      <c r="E166" s="14" t="str">
        <f t="shared" si="165"/>
        <v>月</v>
      </c>
      <c r="F166" s="19" t="str">
        <f t="shared" si="165"/>
        <v>火</v>
      </c>
      <c r="G166" s="14" t="str">
        <f t="shared" si="165"/>
        <v>水</v>
      </c>
      <c r="H166" s="14" t="str">
        <f t="shared" si="165"/>
        <v>木</v>
      </c>
      <c r="I166" s="14" t="str">
        <f t="shared" si="165"/>
        <v>金</v>
      </c>
      <c r="J166" s="14" t="str">
        <f t="shared" si="165"/>
        <v>土</v>
      </c>
      <c r="K166" s="14" t="str">
        <f t="shared" si="165"/>
        <v>日</v>
      </c>
      <c r="L166" s="14" t="str">
        <f t="shared" si="165"/>
        <v>月</v>
      </c>
      <c r="M166" s="14" t="str">
        <f t="shared" si="165"/>
        <v>火</v>
      </c>
      <c r="N166" s="14" t="str">
        <f t="shared" si="165"/>
        <v>水</v>
      </c>
      <c r="O166" s="14" t="str">
        <f t="shared" si="165"/>
        <v>木</v>
      </c>
      <c r="P166" s="14" t="str">
        <f t="shared" si="165"/>
        <v>金</v>
      </c>
      <c r="Q166" s="14" t="str">
        <f t="shared" si="165"/>
        <v>土</v>
      </c>
      <c r="R166" s="14" t="str">
        <f t="shared" si="165"/>
        <v>日</v>
      </c>
      <c r="S166" s="14" t="str">
        <f t="shared" si="165"/>
        <v>月</v>
      </c>
      <c r="T166" s="14" t="str">
        <f t="shared" si="165"/>
        <v>火</v>
      </c>
      <c r="U166" s="14" t="str">
        <f t="shared" si="165"/>
        <v>水</v>
      </c>
      <c r="V166" s="14" t="str">
        <f t="shared" si="165"/>
        <v>木</v>
      </c>
      <c r="W166" s="14" t="str">
        <f t="shared" si="165"/>
        <v>金</v>
      </c>
      <c r="X166" s="14" t="str">
        <f t="shared" si="165"/>
        <v>土</v>
      </c>
      <c r="Y166" s="14" t="str">
        <f t="shared" si="165"/>
        <v>日</v>
      </c>
      <c r="Z166" s="14" t="str">
        <f t="shared" si="165"/>
        <v>月</v>
      </c>
      <c r="AA166" s="14" t="str">
        <f t="shared" si="165"/>
        <v>火</v>
      </c>
      <c r="AB166" s="14" t="str">
        <f t="shared" si="165"/>
        <v>水</v>
      </c>
      <c r="AC166" s="14" t="str">
        <f t="shared" si="165"/>
        <v>木</v>
      </c>
      <c r="AD166" s="14" t="str">
        <f t="shared" si="165"/>
        <v>金</v>
      </c>
      <c r="AE166" s="14" t="str">
        <f t="shared" si="165"/>
        <v>土</v>
      </c>
      <c r="AF166" s="14" t="str">
        <f t="shared" si="165"/>
        <v>日</v>
      </c>
      <c r="AG166" s="145" t="str">
        <f t="shared" si="165"/>
        <v/>
      </c>
      <c r="AH166" s="249"/>
      <c r="AI166" s="193" t="s">
        <v>42</v>
      </c>
      <c r="AJ166" s="247" t="s">
        <v>12</v>
      </c>
      <c r="AK166" s="195" t="s">
        <v>49</v>
      </c>
      <c r="AL166" s="236" t="s">
        <v>42</v>
      </c>
      <c r="AM166" s="238" t="s">
        <v>13</v>
      </c>
      <c r="AN166" s="234">
        <f>COUNT(C165:AG165)</f>
        <v>30</v>
      </c>
      <c r="AO166" s="215">
        <f>AN166-AH166</f>
        <v>30</v>
      </c>
      <c r="AP166" s="215">
        <f>SUM(AO$8:AO168)</f>
        <v>426</v>
      </c>
      <c r="AQ166" s="56"/>
      <c r="AR166" s="55"/>
    </row>
    <row r="167" spans="1:45" s="4" customFormat="1" ht="27" hidden="1" customHeight="1" outlineLevel="1" x14ac:dyDescent="0.15">
      <c r="A167" s="3"/>
      <c r="B167" s="185" t="s">
        <v>3</v>
      </c>
      <c r="C167" s="187" t="str">
        <f>IFERROR(VLOOKUP(C165,祝日一覧!$A:$C,3,FALSE),"")</f>
        <v/>
      </c>
      <c r="D167" s="187" t="str">
        <f>IFERROR(VLOOKUP(D165,祝日一覧!$A:$C,3,FALSE),"")</f>
        <v/>
      </c>
      <c r="E167" s="187" t="str">
        <f>IFERROR(VLOOKUP(E165,祝日一覧!$A:$C,3,FALSE),"")</f>
        <v>文化の日</v>
      </c>
      <c r="F167" s="187" t="str">
        <f>IFERROR(VLOOKUP(F165,祝日一覧!$A:$C,3,FALSE),"")</f>
        <v/>
      </c>
      <c r="G167" s="187" t="str">
        <f>IFERROR(VLOOKUP(G165,祝日一覧!$A:$C,3,FALSE),"")</f>
        <v/>
      </c>
      <c r="H167" s="187" t="str">
        <f>IFERROR(VLOOKUP(H165,祝日一覧!$A:$C,3,FALSE),"")</f>
        <v/>
      </c>
      <c r="I167" s="187" t="str">
        <f>IFERROR(VLOOKUP(I165,祝日一覧!$A:$C,3,FALSE),"")</f>
        <v/>
      </c>
      <c r="J167" s="187" t="str">
        <f>IFERROR(VLOOKUP(J165,祝日一覧!$A:$C,3,FALSE),"")</f>
        <v/>
      </c>
      <c r="K167" s="187" t="str">
        <f>IFERROR(VLOOKUP(K165,祝日一覧!$A:$C,3,FALSE),"")</f>
        <v/>
      </c>
      <c r="L167" s="187" t="str">
        <f>IFERROR(VLOOKUP(L165,祝日一覧!$A:$C,3,FALSE),"")</f>
        <v/>
      </c>
      <c r="M167" s="187" t="str">
        <f>IFERROR(VLOOKUP(M165,祝日一覧!$A:$C,3,FALSE),"")</f>
        <v/>
      </c>
      <c r="N167" s="187" t="str">
        <f>IFERROR(VLOOKUP(N165,祝日一覧!$A:$C,3,FALSE),"")</f>
        <v/>
      </c>
      <c r="O167" s="187" t="str">
        <f>IFERROR(VLOOKUP(O165,祝日一覧!$A:$C,3,FALSE),"")</f>
        <v/>
      </c>
      <c r="P167" s="187" t="str">
        <f>IFERROR(VLOOKUP(P165,祝日一覧!$A:$C,3,FALSE),"")</f>
        <v/>
      </c>
      <c r="Q167" s="187" t="str">
        <f>IFERROR(VLOOKUP(Q165,祝日一覧!$A:$C,3,FALSE),"")</f>
        <v/>
      </c>
      <c r="R167" s="187" t="str">
        <f>IFERROR(VLOOKUP(R165,祝日一覧!$A:$C,3,FALSE),"")</f>
        <v/>
      </c>
      <c r="S167" s="187" t="str">
        <f>IFERROR(VLOOKUP(S165,祝日一覧!$A:$C,3,FALSE),"")</f>
        <v/>
      </c>
      <c r="T167" s="187" t="str">
        <f>IFERROR(VLOOKUP(T165,祝日一覧!$A:$C,3,FALSE),"")</f>
        <v/>
      </c>
      <c r="U167" s="187" t="str">
        <f>IFERROR(VLOOKUP(U165,祝日一覧!$A:$C,3,FALSE),"")</f>
        <v/>
      </c>
      <c r="V167" s="187" t="str">
        <f>IFERROR(VLOOKUP(V165,祝日一覧!$A:$C,3,FALSE),"")</f>
        <v/>
      </c>
      <c r="W167" s="187" t="str">
        <f>IFERROR(VLOOKUP(W165,祝日一覧!$A:$C,3,FALSE),"")</f>
        <v/>
      </c>
      <c r="X167" s="187" t="str">
        <f>IFERROR(VLOOKUP(X165,祝日一覧!$A:$C,3,FALSE),"")</f>
        <v/>
      </c>
      <c r="Y167" s="187" t="str">
        <f>IFERROR(VLOOKUP(Y165,祝日一覧!$A:$C,3,FALSE),"")</f>
        <v>勤労感謝の日</v>
      </c>
      <c r="Z167" s="187" t="str">
        <f>IFERROR(VLOOKUP(Z165,祝日一覧!$A:$C,3,FALSE),"")</f>
        <v>振替休日</v>
      </c>
      <c r="AA167" s="187" t="str">
        <f>IFERROR(VLOOKUP(AA165,祝日一覧!$A:$C,3,FALSE),"")</f>
        <v/>
      </c>
      <c r="AB167" s="187" t="str">
        <f>IFERROR(VLOOKUP(AB165,祝日一覧!$A:$C,3,FALSE),"")</f>
        <v/>
      </c>
      <c r="AC167" s="187" t="str">
        <f>IFERROR(VLOOKUP(AC165,祝日一覧!$A:$C,3,FALSE),"")</f>
        <v/>
      </c>
      <c r="AD167" s="187" t="str">
        <f>IFERROR(VLOOKUP(AD165,祝日一覧!$A:$C,3,FALSE),"")</f>
        <v/>
      </c>
      <c r="AE167" s="187" t="str">
        <f>IFERROR(VLOOKUP(AE165,祝日一覧!$A:$C,3,FALSE),"")</f>
        <v/>
      </c>
      <c r="AF167" s="187" t="str">
        <f>IFERROR(VLOOKUP(AF165,祝日一覧!$A:$C,3,FALSE),"")</f>
        <v/>
      </c>
      <c r="AG167" s="229" t="str">
        <f>IFERROR(VLOOKUP(AG165,祝日一覧!$A:$C,3,FALSE),"")</f>
        <v/>
      </c>
      <c r="AH167" s="249"/>
      <c r="AI167" s="193"/>
      <c r="AJ167" s="247"/>
      <c r="AK167" s="195"/>
      <c r="AL167" s="237"/>
      <c r="AM167" s="239"/>
      <c r="AN167" s="235"/>
      <c r="AO167" s="216"/>
      <c r="AP167" s="216"/>
      <c r="AQ167" s="57"/>
      <c r="AR167" s="58"/>
    </row>
    <row r="168" spans="1:45" s="4" customFormat="1" ht="20.100000000000001" hidden="1" customHeight="1" outlineLevel="1" thickBot="1" x14ac:dyDescent="0.2">
      <c r="B168" s="228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30"/>
      <c r="AH168" s="250"/>
      <c r="AI168" s="5"/>
      <c r="AJ168" s="66" t="e">
        <f>AVERAGE(AJ169:AJ174)</f>
        <v>#DIV/0!</v>
      </c>
      <c r="AK168" s="33" t="e">
        <f>IF(AJ168&gt;=0.285,"達成","未")</f>
        <v>#DIV/0!</v>
      </c>
      <c r="AL168" s="116"/>
      <c r="AM168" s="117" t="e">
        <f>AVERAGE(AM169:AM173)</f>
        <v>#DIV/0!</v>
      </c>
      <c r="AN168" s="109" t="s">
        <v>69</v>
      </c>
      <c r="AO168" s="93" t="s">
        <v>70</v>
      </c>
      <c r="AP168" s="94" t="s">
        <v>71</v>
      </c>
      <c r="AQ168" s="96" t="s">
        <v>72</v>
      </c>
      <c r="AR168" s="96" t="s">
        <v>59</v>
      </c>
      <c r="AS168" s="88" t="s">
        <v>68</v>
      </c>
    </row>
    <row r="169" spans="1:45" s="4" customFormat="1" ht="20.100000000000001" hidden="1" customHeight="1" outlineLevel="1" x14ac:dyDescent="0.15">
      <c r="B169" s="69" t="str">
        <f>IF($R$5&lt;&gt;"",$R$5,"-")</f>
        <v>-</v>
      </c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98"/>
      <c r="AH169" s="132" t="str">
        <f t="shared" ref="AH169:AH174" si="166">IF(B169="-",B169,"手入力")</f>
        <v>-</v>
      </c>
      <c r="AI169" s="147">
        <f t="shared" ref="AI169:AI174" si="167">AQ169</f>
        <v>0</v>
      </c>
      <c r="AJ169" s="64" t="str">
        <f>IFERROR(AI169/AO169,"")</f>
        <v/>
      </c>
      <c r="AK169" s="106" t="str">
        <f>IFERROR(IF(B169="-",B169,IF(AI169/AO169&gt;=0.285,"達成","未")),"-")</f>
        <v>-</v>
      </c>
      <c r="AL169" s="149">
        <f>AR169</f>
        <v>0</v>
      </c>
      <c r="AM169" s="127" t="str">
        <f>IFERROR(AL169/AP169,"")</f>
        <v/>
      </c>
      <c r="AN169" s="152">
        <f>COUNT(C165:AG165)</f>
        <v>30</v>
      </c>
      <c r="AO169" s="153">
        <f>IF(OR(B169="-",B169=""),0,IFERROR(AN169-AH169,))</f>
        <v>0</v>
      </c>
      <c r="AP169" s="153">
        <f>AO169+AP157</f>
        <v>0</v>
      </c>
      <c r="AQ169" s="143">
        <f>COUNTIF(C169:AG169,"○")</f>
        <v>0</v>
      </c>
      <c r="AR169" s="143">
        <f>AR157+AQ169</f>
        <v>0</v>
      </c>
      <c r="AS169" s="144">
        <f>IF(AS170&gt;=1,0,IF(SUM(AO169:AO174)=0,1,IF(AK168="達成",1,0)))</f>
        <v>1</v>
      </c>
    </row>
    <row r="170" spans="1:45" s="4" customFormat="1" ht="20.100000000000001" hidden="1" customHeight="1" outlineLevel="1" x14ac:dyDescent="0.15">
      <c r="B170" s="60" t="str">
        <f>IF($S$5&lt;&gt;"",$S$5,"-")</f>
        <v>-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5"/>
      <c r="AH170" s="130" t="str">
        <f t="shared" si="166"/>
        <v>-</v>
      </c>
      <c r="AI170" s="148">
        <f t="shared" si="167"/>
        <v>0</v>
      </c>
      <c r="AJ170" s="53" t="str">
        <f>IFERROR(AI170/AO170,"")</f>
        <v/>
      </c>
      <c r="AK170" s="107" t="str">
        <f t="shared" ref="AK170:AK174" si="168">IFERROR(IF(B170="-",B170,IF(AI170/AO170&gt;=0.285,"達成","未")),"-")</f>
        <v>-</v>
      </c>
      <c r="AL170" s="150">
        <f>AR170</f>
        <v>0</v>
      </c>
      <c r="AM170" s="121" t="str">
        <f>IFERROR(AL170/AP170,"")</f>
        <v/>
      </c>
      <c r="AN170" s="152">
        <f>COUNT(C165:AG165)</f>
        <v>30</v>
      </c>
      <c r="AO170" s="153">
        <f>IF(OR(B170="-",B170=""),0,IFERROR(AN170-AH170,))</f>
        <v>0</v>
      </c>
      <c r="AP170" s="153">
        <f>AO170+AP158</f>
        <v>0</v>
      </c>
      <c r="AQ170" s="153">
        <f>COUNTIF(C170:AG170,"○")</f>
        <v>0</v>
      </c>
      <c r="AR170" s="153">
        <f>AR158+AQ170</f>
        <v>0</v>
      </c>
      <c r="AS170" s="49">
        <f>COUNTIF(AH169:AH174,"手入力")</f>
        <v>0</v>
      </c>
    </row>
    <row r="171" spans="1:45" s="4" customFormat="1" ht="20.100000000000001" hidden="1" customHeight="1" outlineLevel="1" x14ac:dyDescent="0.15">
      <c r="B171" s="60" t="str">
        <f>IF($T$5&lt;&gt;"",$T$5,"-")</f>
        <v>-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5"/>
      <c r="AH171" s="130" t="str">
        <f t="shared" si="166"/>
        <v>-</v>
      </c>
      <c r="AI171" s="148">
        <f t="shared" si="167"/>
        <v>0</v>
      </c>
      <c r="AJ171" s="53" t="str">
        <f>IFERROR(AI171/AO171,"")</f>
        <v/>
      </c>
      <c r="AK171" s="107" t="str">
        <f t="shared" si="168"/>
        <v>-</v>
      </c>
      <c r="AL171" s="150">
        <f>AR171</f>
        <v>0</v>
      </c>
      <c r="AM171" s="121" t="str">
        <f>IFERROR(AL171/AP171,"")</f>
        <v/>
      </c>
      <c r="AN171" s="152">
        <f>COUNT(C165:AG165)</f>
        <v>30</v>
      </c>
      <c r="AO171" s="153">
        <f t="shared" ref="AO171:AO174" si="169">IF(OR(B171="-",B171=""),0,IFERROR(AN171-AH171,))</f>
        <v>0</v>
      </c>
      <c r="AP171" s="153">
        <f t="shared" ref="AP171:AP174" si="170">AO171+AP159</f>
        <v>0</v>
      </c>
      <c r="AQ171" s="153">
        <f>COUNTIF(C171:AG171,"○")</f>
        <v>0</v>
      </c>
      <c r="AR171" s="153">
        <f t="shared" ref="AR171:AR173" si="171">AR159+AQ171</f>
        <v>0</v>
      </c>
      <c r="AS171" s="49"/>
    </row>
    <row r="172" spans="1:45" s="4" customFormat="1" ht="20.100000000000001" hidden="1" customHeight="1" outlineLevel="1" x14ac:dyDescent="0.15">
      <c r="B172" s="60" t="str">
        <f>IF($U$5&lt;&gt;"",$U$5,"-")</f>
        <v>-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5"/>
      <c r="AH172" s="130" t="str">
        <f t="shared" si="166"/>
        <v>-</v>
      </c>
      <c r="AI172" s="148">
        <f t="shared" si="167"/>
        <v>0</v>
      </c>
      <c r="AJ172" s="53" t="str">
        <f t="shared" ref="AJ172:AJ173" si="172">IFERROR(AI172/AO172,"")</f>
        <v/>
      </c>
      <c r="AK172" s="107" t="str">
        <f t="shared" si="168"/>
        <v>-</v>
      </c>
      <c r="AL172" s="150">
        <f>AR172</f>
        <v>0</v>
      </c>
      <c r="AM172" s="121" t="str">
        <f>IFERROR(AL172/AP172,"")</f>
        <v/>
      </c>
      <c r="AN172" s="152">
        <f>COUNT(C165:AG165)</f>
        <v>30</v>
      </c>
      <c r="AO172" s="153">
        <f t="shared" si="169"/>
        <v>0</v>
      </c>
      <c r="AP172" s="153">
        <f t="shared" si="170"/>
        <v>0</v>
      </c>
      <c r="AQ172" s="153">
        <f>COUNTIF(C172:AG172,"○")</f>
        <v>0</v>
      </c>
      <c r="AR172" s="153">
        <f t="shared" si="171"/>
        <v>0</v>
      </c>
      <c r="AS172" s="49"/>
    </row>
    <row r="173" spans="1:45" s="4" customFormat="1" ht="20.100000000000001" hidden="1" customHeight="1" outlineLevel="1" x14ac:dyDescent="0.15">
      <c r="B173" s="60" t="str">
        <f>IF($V$5&lt;&gt;"",$V$5,"-")</f>
        <v>-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5"/>
      <c r="AH173" s="130" t="str">
        <f t="shared" si="166"/>
        <v>-</v>
      </c>
      <c r="AI173" s="148">
        <f t="shared" si="167"/>
        <v>0</v>
      </c>
      <c r="AJ173" s="53" t="str">
        <f t="shared" si="172"/>
        <v/>
      </c>
      <c r="AK173" s="107" t="str">
        <f t="shared" si="168"/>
        <v>-</v>
      </c>
      <c r="AL173" s="150">
        <f>AR173</f>
        <v>0</v>
      </c>
      <c r="AM173" s="121" t="str">
        <f>IFERROR(AL173/AP173,"")</f>
        <v/>
      </c>
      <c r="AN173" s="152">
        <f>COUNT(C165:AG165)</f>
        <v>30</v>
      </c>
      <c r="AO173" s="153">
        <f t="shared" si="169"/>
        <v>0</v>
      </c>
      <c r="AP173" s="153">
        <f t="shared" si="170"/>
        <v>0</v>
      </c>
      <c r="AQ173" s="153">
        <f>COUNTIF(C173:AG173,"○")</f>
        <v>0</v>
      </c>
      <c r="AR173" s="153">
        <f t="shared" si="171"/>
        <v>0</v>
      </c>
      <c r="AS173" s="49"/>
    </row>
    <row r="174" spans="1:45" s="4" customFormat="1" ht="20.100000000000001" hidden="1" customHeight="1" outlineLevel="1" thickBot="1" x14ac:dyDescent="0.2">
      <c r="B174" s="61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79"/>
      <c r="AH174" s="80" t="str">
        <f t="shared" si="166"/>
        <v>-</v>
      </c>
      <c r="AI174" s="5">
        <f t="shared" si="167"/>
        <v>0</v>
      </c>
      <c r="AJ174" s="66" t="str">
        <f>IFERROR(AI174/AO174,"")</f>
        <v/>
      </c>
      <c r="AK174" s="33" t="str">
        <f t="shared" si="168"/>
        <v>-</v>
      </c>
      <c r="AL174" s="122">
        <f t="shared" ref="AL174" si="173">AR174</f>
        <v>0</v>
      </c>
      <c r="AM174" s="117" t="str">
        <f t="shared" ref="AM174" si="174">IFERROR(AL174/AP174,"")</f>
        <v/>
      </c>
      <c r="AN174" s="152">
        <f>COUNT(C165:AG165)</f>
        <v>30</v>
      </c>
      <c r="AO174" s="153">
        <f t="shared" si="169"/>
        <v>0</v>
      </c>
      <c r="AP174" s="153">
        <f t="shared" si="170"/>
        <v>0</v>
      </c>
      <c r="AQ174" s="153">
        <f t="shared" ref="AQ174" si="175">COUNTIF(C174:AG174,"○")</f>
        <v>0</v>
      </c>
      <c r="AR174" s="153">
        <f>AR162+AQ174</f>
        <v>0</v>
      </c>
      <c r="AS174" s="49"/>
    </row>
    <row r="175" spans="1:45" s="4" customFormat="1" hidden="1" outlineLevel="1" x14ac:dyDescent="0.15">
      <c r="A175" s="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2"/>
      <c r="AI175" s="2"/>
      <c r="AJ175" s="49"/>
      <c r="AK175" s="2"/>
      <c r="AL175" s="2"/>
      <c r="AM175" s="2"/>
      <c r="AN175" s="35"/>
      <c r="AO175" s="35"/>
      <c r="AP175" s="35"/>
      <c r="AQ175" s="35"/>
      <c r="AR175" s="35"/>
    </row>
    <row r="176" spans="1:45" s="4" customFormat="1" ht="12.95" hidden="1" customHeight="1" outlineLevel="1" x14ac:dyDescent="0.15">
      <c r="A176" s="2"/>
      <c r="B176" s="155" t="s">
        <v>0</v>
      </c>
      <c r="C176" s="199">
        <f>DATE(YEAR(C164),MONTH(C164)+1,DAY(C164))</f>
        <v>45992</v>
      </c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48" t="s">
        <v>17</v>
      </c>
      <c r="AI176" s="203" t="s">
        <v>48</v>
      </c>
      <c r="AJ176" s="204"/>
      <c r="AK176" s="205"/>
      <c r="AL176" s="240" t="s">
        <v>11</v>
      </c>
      <c r="AM176" s="241"/>
      <c r="AN176" s="234" t="s">
        <v>16</v>
      </c>
      <c r="AO176" s="215" t="s">
        <v>18</v>
      </c>
      <c r="AP176" s="189" t="s">
        <v>19</v>
      </c>
      <c r="AQ176" s="191"/>
      <c r="AR176" s="177"/>
    </row>
    <row r="177" spans="1:45" s="4" customFormat="1" ht="12.95" hidden="1" customHeight="1" outlineLevel="1" x14ac:dyDescent="0.15">
      <c r="A177" s="2"/>
      <c r="B177" s="12" t="s">
        <v>1</v>
      </c>
      <c r="C177" s="13">
        <f>DATE(YEAR(C176),MONTH(C176),DAY(C176))</f>
        <v>45992</v>
      </c>
      <c r="D177" s="13">
        <f>IF(MONTH(DATE(YEAR(C177),MONTH(C177),DAY(C177)+1))=MONTH($C176),DATE(YEAR(C177),MONTH(C177),DAY(C177)+1),"")</f>
        <v>45993</v>
      </c>
      <c r="E177" s="13">
        <f t="shared" ref="E177:AG177" si="176">IF(MONTH(DATE(YEAR(D177),MONTH(D177),DAY(D177)+1))=MONTH($C176),DATE(YEAR(D177),MONTH(D177),DAY(D177)+1),"")</f>
        <v>45994</v>
      </c>
      <c r="F177" s="18">
        <f t="shared" si="176"/>
        <v>45995</v>
      </c>
      <c r="G177" s="13">
        <f t="shared" si="176"/>
        <v>45996</v>
      </c>
      <c r="H177" s="13">
        <f t="shared" si="176"/>
        <v>45997</v>
      </c>
      <c r="I177" s="13">
        <f t="shared" si="176"/>
        <v>45998</v>
      </c>
      <c r="J177" s="13">
        <f t="shared" si="176"/>
        <v>45999</v>
      </c>
      <c r="K177" s="13">
        <f t="shared" si="176"/>
        <v>46000</v>
      </c>
      <c r="L177" s="13">
        <f t="shared" si="176"/>
        <v>46001</v>
      </c>
      <c r="M177" s="13">
        <f t="shared" si="176"/>
        <v>46002</v>
      </c>
      <c r="N177" s="13">
        <f t="shared" si="176"/>
        <v>46003</v>
      </c>
      <c r="O177" s="13">
        <f t="shared" si="176"/>
        <v>46004</v>
      </c>
      <c r="P177" s="13">
        <f t="shared" si="176"/>
        <v>46005</v>
      </c>
      <c r="Q177" s="13">
        <f t="shared" si="176"/>
        <v>46006</v>
      </c>
      <c r="R177" s="13">
        <f t="shared" si="176"/>
        <v>46007</v>
      </c>
      <c r="S177" s="13">
        <f t="shared" si="176"/>
        <v>46008</v>
      </c>
      <c r="T177" s="13">
        <f t="shared" si="176"/>
        <v>46009</v>
      </c>
      <c r="U177" s="13">
        <f t="shared" si="176"/>
        <v>46010</v>
      </c>
      <c r="V177" s="13">
        <f t="shared" si="176"/>
        <v>46011</v>
      </c>
      <c r="W177" s="13">
        <f t="shared" si="176"/>
        <v>46012</v>
      </c>
      <c r="X177" s="13">
        <f t="shared" si="176"/>
        <v>46013</v>
      </c>
      <c r="Y177" s="13">
        <f t="shared" si="176"/>
        <v>46014</v>
      </c>
      <c r="Z177" s="13">
        <f t="shared" si="176"/>
        <v>46015</v>
      </c>
      <c r="AA177" s="13">
        <f t="shared" si="176"/>
        <v>46016</v>
      </c>
      <c r="AB177" s="13">
        <f t="shared" si="176"/>
        <v>46017</v>
      </c>
      <c r="AC177" s="13">
        <f t="shared" si="176"/>
        <v>46018</v>
      </c>
      <c r="AD177" s="13">
        <f t="shared" si="176"/>
        <v>46019</v>
      </c>
      <c r="AE177" s="13">
        <f t="shared" si="176"/>
        <v>46020</v>
      </c>
      <c r="AF177" s="13">
        <f t="shared" si="176"/>
        <v>46021</v>
      </c>
      <c r="AG177" s="32">
        <f t="shared" si="176"/>
        <v>46022</v>
      </c>
      <c r="AH177" s="249"/>
      <c r="AI177" s="206"/>
      <c r="AJ177" s="207"/>
      <c r="AK177" s="208"/>
      <c r="AL177" s="242"/>
      <c r="AM177" s="243"/>
      <c r="AN177" s="235"/>
      <c r="AO177" s="216"/>
      <c r="AP177" s="190"/>
      <c r="AQ177" s="191"/>
      <c r="AR177" s="177"/>
    </row>
    <row r="178" spans="1:45" s="4" customFormat="1" ht="12.95" hidden="1" customHeight="1" outlineLevel="1" x14ac:dyDescent="0.15">
      <c r="A178" s="2"/>
      <c r="B178" s="12" t="s">
        <v>2</v>
      </c>
      <c r="C178" s="14" t="str">
        <f t="shared" ref="C178:AG178" si="177">TEXT(C177,"aaa")</f>
        <v>月</v>
      </c>
      <c r="D178" s="14" t="str">
        <f t="shared" si="177"/>
        <v>火</v>
      </c>
      <c r="E178" s="14" t="str">
        <f t="shared" si="177"/>
        <v>水</v>
      </c>
      <c r="F178" s="19" t="str">
        <f t="shared" si="177"/>
        <v>木</v>
      </c>
      <c r="G178" s="14" t="str">
        <f t="shared" si="177"/>
        <v>金</v>
      </c>
      <c r="H178" s="14" t="str">
        <f t="shared" si="177"/>
        <v>土</v>
      </c>
      <c r="I178" s="14" t="str">
        <f t="shared" si="177"/>
        <v>日</v>
      </c>
      <c r="J178" s="14" t="str">
        <f t="shared" si="177"/>
        <v>月</v>
      </c>
      <c r="K178" s="14" t="str">
        <f t="shared" si="177"/>
        <v>火</v>
      </c>
      <c r="L178" s="14" t="str">
        <f t="shared" si="177"/>
        <v>水</v>
      </c>
      <c r="M178" s="14" t="str">
        <f t="shared" si="177"/>
        <v>木</v>
      </c>
      <c r="N178" s="14" t="str">
        <f t="shared" si="177"/>
        <v>金</v>
      </c>
      <c r="O178" s="14" t="str">
        <f t="shared" si="177"/>
        <v>土</v>
      </c>
      <c r="P178" s="14" t="str">
        <f t="shared" si="177"/>
        <v>日</v>
      </c>
      <c r="Q178" s="14" t="str">
        <f t="shared" si="177"/>
        <v>月</v>
      </c>
      <c r="R178" s="14" t="str">
        <f t="shared" si="177"/>
        <v>火</v>
      </c>
      <c r="S178" s="14" t="str">
        <f t="shared" si="177"/>
        <v>水</v>
      </c>
      <c r="T178" s="14" t="str">
        <f t="shared" si="177"/>
        <v>木</v>
      </c>
      <c r="U178" s="14" t="str">
        <f t="shared" si="177"/>
        <v>金</v>
      </c>
      <c r="V178" s="14" t="str">
        <f t="shared" si="177"/>
        <v>土</v>
      </c>
      <c r="W178" s="14" t="str">
        <f t="shared" si="177"/>
        <v>日</v>
      </c>
      <c r="X178" s="14" t="str">
        <f t="shared" si="177"/>
        <v>月</v>
      </c>
      <c r="Y178" s="14" t="str">
        <f t="shared" si="177"/>
        <v>火</v>
      </c>
      <c r="Z178" s="14" t="str">
        <f t="shared" si="177"/>
        <v>水</v>
      </c>
      <c r="AA178" s="14" t="str">
        <f t="shared" si="177"/>
        <v>木</v>
      </c>
      <c r="AB178" s="14" t="str">
        <f t="shared" si="177"/>
        <v>金</v>
      </c>
      <c r="AC178" s="14" t="str">
        <f t="shared" si="177"/>
        <v>土</v>
      </c>
      <c r="AD178" s="14" t="str">
        <f t="shared" si="177"/>
        <v>日</v>
      </c>
      <c r="AE178" s="14" t="str">
        <f t="shared" si="177"/>
        <v>月</v>
      </c>
      <c r="AF178" s="14" t="str">
        <f t="shared" si="177"/>
        <v>火</v>
      </c>
      <c r="AG178" s="145" t="str">
        <f t="shared" si="177"/>
        <v>水</v>
      </c>
      <c r="AH178" s="249"/>
      <c r="AI178" s="193" t="s">
        <v>42</v>
      </c>
      <c r="AJ178" s="247" t="s">
        <v>12</v>
      </c>
      <c r="AK178" s="195" t="s">
        <v>49</v>
      </c>
      <c r="AL178" s="236" t="s">
        <v>42</v>
      </c>
      <c r="AM178" s="238" t="s">
        <v>13</v>
      </c>
      <c r="AN178" s="234">
        <f>COUNT(C177:AG177)</f>
        <v>31</v>
      </c>
      <c r="AO178" s="215">
        <f>AN178-AH178</f>
        <v>31</v>
      </c>
      <c r="AP178" s="215">
        <f>SUM(AO$8:AO180)</f>
        <v>457</v>
      </c>
      <c r="AQ178" s="56"/>
      <c r="AR178" s="55"/>
    </row>
    <row r="179" spans="1:45" s="4" customFormat="1" ht="27" hidden="1" customHeight="1" outlineLevel="1" x14ac:dyDescent="0.15">
      <c r="A179" s="3"/>
      <c r="B179" s="185" t="s">
        <v>3</v>
      </c>
      <c r="C179" s="187" t="str">
        <f>IFERROR(VLOOKUP(C177,祝日一覧!$A:$C,3,FALSE),"")</f>
        <v/>
      </c>
      <c r="D179" s="187" t="str">
        <f>IFERROR(VLOOKUP(D177,祝日一覧!$A:$C,3,FALSE),"")</f>
        <v/>
      </c>
      <c r="E179" s="187" t="str">
        <f>IFERROR(VLOOKUP(E177,祝日一覧!$A:$C,3,FALSE),"")</f>
        <v/>
      </c>
      <c r="F179" s="187" t="str">
        <f>IFERROR(VLOOKUP(F177,祝日一覧!$A:$C,3,FALSE),"")</f>
        <v/>
      </c>
      <c r="G179" s="187" t="str">
        <f>IFERROR(VLOOKUP(G177,祝日一覧!$A:$C,3,FALSE),"")</f>
        <v/>
      </c>
      <c r="H179" s="187" t="str">
        <f>IFERROR(VLOOKUP(H177,祝日一覧!$A:$C,3,FALSE),"")</f>
        <v/>
      </c>
      <c r="I179" s="187" t="str">
        <f>IFERROR(VLOOKUP(I177,祝日一覧!$A:$C,3,FALSE),"")</f>
        <v/>
      </c>
      <c r="J179" s="187" t="str">
        <f>IFERROR(VLOOKUP(J177,祝日一覧!$A:$C,3,FALSE),"")</f>
        <v/>
      </c>
      <c r="K179" s="187" t="str">
        <f>IFERROR(VLOOKUP(K177,祝日一覧!$A:$C,3,FALSE),"")</f>
        <v/>
      </c>
      <c r="L179" s="187" t="str">
        <f>IFERROR(VLOOKUP(L177,祝日一覧!$A:$C,3,FALSE),"")</f>
        <v/>
      </c>
      <c r="M179" s="187" t="str">
        <f>IFERROR(VLOOKUP(M177,祝日一覧!$A:$C,3,FALSE),"")</f>
        <v/>
      </c>
      <c r="N179" s="187" t="str">
        <f>IFERROR(VLOOKUP(N177,祝日一覧!$A:$C,3,FALSE),"")</f>
        <v/>
      </c>
      <c r="O179" s="187" t="str">
        <f>IFERROR(VLOOKUP(O177,祝日一覧!$A:$C,3,FALSE),"")</f>
        <v/>
      </c>
      <c r="P179" s="187" t="str">
        <f>IFERROR(VLOOKUP(P177,祝日一覧!$A:$C,3,FALSE),"")</f>
        <v/>
      </c>
      <c r="Q179" s="187" t="str">
        <f>IFERROR(VLOOKUP(Q177,祝日一覧!$A:$C,3,FALSE),"")</f>
        <v/>
      </c>
      <c r="R179" s="187" t="str">
        <f>IFERROR(VLOOKUP(R177,祝日一覧!$A:$C,3,FALSE),"")</f>
        <v/>
      </c>
      <c r="S179" s="187" t="str">
        <f>IFERROR(VLOOKUP(S177,祝日一覧!$A:$C,3,FALSE),"")</f>
        <v/>
      </c>
      <c r="T179" s="187" t="str">
        <f>IFERROR(VLOOKUP(T177,祝日一覧!$A:$C,3,FALSE),"")</f>
        <v/>
      </c>
      <c r="U179" s="187" t="str">
        <f>IFERROR(VLOOKUP(U177,祝日一覧!$A:$C,3,FALSE),"")</f>
        <v/>
      </c>
      <c r="V179" s="187" t="str">
        <f>IFERROR(VLOOKUP(V177,祝日一覧!$A:$C,3,FALSE),"")</f>
        <v/>
      </c>
      <c r="W179" s="187" t="str">
        <f>IFERROR(VLOOKUP(W177,祝日一覧!$A:$C,3,FALSE),"")</f>
        <v/>
      </c>
      <c r="X179" s="187" t="str">
        <f>IFERROR(VLOOKUP(X177,祝日一覧!$A:$C,3,FALSE),"")</f>
        <v/>
      </c>
      <c r="Y179" s="187" t="str">
        <f>IFERROR(VLOOKUP(Y177,祝日一覧!$A:$C,3,FALSE),"")</f>
        <v/>
      </c>
      <c r="Z179" s="187" t="str">
        <f>IFERROR(VLOOKUP(Z177,祝日一覧!$A:$C,3,FALSE),"")</f>
        <v/>
      </c>
      <c r="AA179" s="187" t="str">
        <f>IFERROR(VLOOKUP(AA177,祝日一覧!$A:$C,3,FALSE),"")</f>
        <v/>
      </c>
      <c r="AB179" s="187" t="str">
        <f>IFERROR(VLOOKUP(AB177,祝日一覧!$A:$C,3,FALSE),"")</f>
        <v/>
      </c>
      <c r="AC179" s="187" t="str">
        <f>IFERROR(VLOOKUP(AC177,祝日一覧!$A:$C,3,FALSE),"")</f>
        <v/>
      </c>
      <c r="AD179" s="187" t="str">
        <f>IFERROR(VLOOKUP(AD177,祝日一覧!$A:$C,3,FALSE),"")</f>
        <v/>
      </c>
      <c r="AE179" s="187" t="str">
        <f>IFERROR(VLOOKUP(AE177,祝日一覧!$A:$C,3,FALSE),"")</f>
        <v>年末年始休暇</v>
      </c>
      <c r="AF179" s="187" t="str">
        <f>IFERROR(VLOOKUP(AF177,祝日一覧!$A:$C,3,FALSE),"")</f>
        <v>年末年始休暇</v>
      </c>
      <c r="AG179" s="229" t="str">
        <f>IFERROR(VLOOKUP(AG177,祝日一覧!$A:$C,3,FALSE),"")</f>
        <v>年末年始休暇</v>
      </c>
      <c r="AH179" s="249"/>
      <c r="AI179" s="193"/>
      <c r="AJ179" s="247"/>
      <c r="AK179" s="195"/>
      <c r="AL179" s="237"/>
      <c r="AM179" s="239"/>
      <c r="AN179" s="235"/>
      <c r="AO179" s="216"/>
      <c r="AP179" s="216"/>
      <c r="AQ179" s="57"/>
      <c r="AR179" s="58"/>
    </row>
    <row r="180" spans="1:45" s="4" customFormat="1" ht="20.100000000000001" hidden="1" customHeight="1" outlineLevel="1" thickBot="1" x14ac:dyDescent="0.2">
      <c r="B180" s="228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30"/>
      <c r="AH180" s="250"/>
      <c r="AI180" s="5"/>
      <c r="AJ180" s="66" t="e">
        <f>AVERAGE(AJ181:AJ186)</f>
        <v>#DIV/0!</v>
      </c>
      <c r="AK180" s="33" t="e">
        <f>IF(AJ180&gt;=0.285,"達成","未")</f>
        <v>#DIV/0!</v>
      </c>
      <c r="AL180" s="116"/>
      <c r="AM180" s="117" t="e">
        <f>AVERAGE(AM181:AM185)</f>
        <v>#DIV/0!</v>
      </c>
      <c r="AN180" s="109" t="s">
        <v>69</v>
      </c>
      <c r="AO180" s="93" t="s">
        <v>70</v>
      </c>
      <c r="AP180" s="94" t="s">
        <v>71</v>
      </c>
      <c r="AQ180" s="96" t="s">
        <v>72</v>
      </c>
      <c r="AR180" s="96" t="s">
        <v>59</v>
      </c>
      <c r="AS180" s="88" t="s">
        <v>68</v>
      </c>
    </row>
    <row r="181" spans="1:45" s="4" customFormat="1" ht="20.100000000000001" hidden="1" customHeight="1" outlineLevel="1" x14ac:dyDescent="0.15">
      <c r="B181" s="69" t="str">
        <f>IF($R$5&lt;&gt;"",$R$5,"-")</f>
        <v>-</v>
      </c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98"/>
      <c r="AH181" s="132" t="str">
        <f t="shared" ref="AH181:AH186" si="178">IF(B181="-",B181,"手入力")</f>
        <v>-</v>
      </c>
      <c r="AI181" s="147">
        <f t="shared" ref="AI181:AI186" si="179">AQ181</f>
        <v>0</v>
      </c>
      <c r="AJ181" s="64" t="str">
        <f>IFERROR(AI181/AO181,"")</f>
        <v/>
      </c>
      <c r="AK181" s="106" t="str">
        <f>IFERROR(IF(B181="-",B181,IF(AI181/AO181&gt;=0.285,"達成","未")),"-")</f>
        <v>-</v>
      </c>
      <c r="AL181" s="149">
        <f>AR181</f>
        <v>0</v>
      </c>
      <c r="AM181" s="127" t="str">
        <f>IFERROR(AL181/AP181,"")</f>
        <v/>
      </c>
      <c r="AN181" s="152">
        <f>COUNT(C177:AG177)</f>
        <v>31</v>
      </c>
      <c r="AO181" s="153">
        <f>IF(OR(B181="-",B181=""),0,IFERROR(AN181-AH181,))</f>
        <v>0</v>
      </c>
      <c r="AP181" s="153">
        <f>AO181+AP169</f>
        <v>0</v>
      </c>
      <c r="AQ181" s="143">
        <f>COUNTIF(C181:AG181,"○")</f>
        <v>0</v>
      </c>
      <c r="AR181" s="143">
        <f>AR169+AQ181</f>
        <v>0</v>
      </c>
      <c r="AS181" s="144">
        <f>IF(AS182&gt;=1,0,IF(SUM(AO181:AO186)=0,1,IF(AK180="達成",1,0)))</f>
        <v>1</v>
      </c>
    </row>
    <row r="182" spans="1:45" s="4" customFormat="1" ht="20.100000000000001" hidden="1" customHeight="1" outlineLevel="1" x14ac:dyDescent="0.15">
      <c r="B182" s="60" t="str">
        <f>IF($S$5&lt;&gt;"",$S$5,"-")</f>
        <v>-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5"/>
      <c r="AH182" s="130" t="str">
        <f t="shared" si="178"/>
        <v>-</v>
      </c>
      <c r="AI182" s="148">
        <f t="shared" si="179"/>
        <v>0</v>
      </c>
      <c r="AJ182" s="53" t="str">
        <f>IFERROR(AI182/AO182,"")</f>
        <v/>
      </c>
      <c r="AK182" s="107" t="str">
        <f t="shared" ref="AK182:AK186" si="180">IFERROR(IF(B182="-",B182,IF(AI182/AO182&gt;=0.285,"達成","未")),"-")</f>
        <v>-</v>
      </c>
      <c r="AL182" s="150">
        <f>AR182</f>
        <v>0</v>
      </c>
      <c r="AM182" s="121" t="str">
        <f>IFERROR(AL182/AP182,"")</f>
        <v/>
      </c>
      <c r="AN182" s="152">
        <f>COUNT(C177:AG177)</f>
        <v>31</v>
      </c>
      <c r="AO182" s="153">
        <f>IF(OR(B182="-",B182=""),0,IFERROR(AN182-AH182,))</f>
        <v>0</v>
      </c>
      <c r="AP182" s="153">
        <f>AO182+AP170</f>
        <v>0</v>
      </c>
      <c r="AQ182" s="153">
        <f>COUNTIF(C182:AG182,"○")</f>
        <v>0</v>
      </c>
      <c r="AR182" s="153">
        <f>AR170+AQ182</f>
        <v>0</v>
      </c>
      <c r="AS182" s="49">
        <f>COUNTIF(AH181:AH186,"手入力")</f>
        <v>0</v>
      </c>
    </row>
    <row r="183" spans="1:45" s="4" customFormat="1" ht="20.100000000000001" hidden="1" customHeight="1" outlineLevel="1" x14ac:dyDescent="0.15">
      <c r="B183" s="60" t="str">
        <f>IF($T$5&lt;&gt;"",$T$5,"-")</f>
        <v>-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5"/>
      <c r="AH183" s="130" t="str">
        <f t="shared" si="178"/>
        <v>-</v>
      </c>
      <c r="AI183" s="148">
        <f t="shared" si="179"/>
        <v>0</v>
      </c>
      <c r="AJ183" s="53" t="str">
        <f>IFERROR(AI183/AO183,"")</f>
        <v/>
      </c>
      <c r="AK183" s="107" t="str">
        <f t="shared" si="180"/>
        <v>-</v>
      </c>
      <c r="AL183" s="150">
        <f>AR183</f>
        <v>0</v>
      </c>
      <c r="AM183" s="121" t="str">
        <f>IFERROR(AL183/AP183,"")</f>
        <v/>
      </c>
      <c r="AN183" s="152">
        <f>COUNT(C177:AG177)</f>
        <v>31</v>
      </c>
      <c r="AO183" s="153">
        <f t="shared" ref="AO183:AO186" si="181">IF(OR(B183="-",B183=""),0,IFERROR(AN183-AH183,))</f>
        <v>0</v>
      </c>
      <c r="AP183" s="153">
        <f t="shared" ref="AP183:AP186" si="182">AO183+AP171</f>
        <v>0</v>
      </c>
      <c r="AQ183" s="153">
        <f>COUNTIF(C183:AG183,"○")</f>
        <v>0</v>
      </c>
      <c r="AR183" s="153">
        <f t="shared" ref="AR183:AR185" si="183">AR171+AQ183</f>
        <v>0</v>
      </c>
      <c r="AS183" s="49"/>
    </row>
    <row r="184" spans="1:45" s="4" customFormat="1" ht="20.100000000000001" hidden="1" customHeight="1" outlineLevel="1" x14ac:dyDescent="0.15">
      <c r="B184" s="60" t="str">
        <f>IF($U$5&lt;&gt;"",$U$5,"-")</f>
        <v>-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5"/>
      <c r="AH184" s="130" t="str">
        <f t="shared" si="178"/>
        <v>-</v>
      </c>
      <c r="AI184" s="148">
        <f t="shared" si="179"/>
        <v>0</v>
      </c>
      <c r="AJ184" s="53" t="str">
        <f t="shared" ref="AJ184:AJ185" si="184">IFERROR(AI184/AO184,"")</f>
        <v/>
      </c>
      <c r="AK184" s="107" t="str">
        <f t="shared" si="180"/>
        <v>-</v>
      </c>
      <c r="AL184" s="150">
        <f>AR184</f>
        <v>0</v>
      </c>
      <c r="AM184" s="121" t="str">
        <f>IFERROR(AL184/AP184,"")</f>
        <v/>
      </c>
      <c r="AN184" s="152">
        <f>COUNT(C177:AG177)</f>
        <v>31</v>
      </c>
      <c r="AO184" s="153">
        <f t="shared" si="181"/>
        <v>0</v>
      </c>
      <c r="AP184" s="153">
        <f t="shared" si="182"/>
        <v>0</v>
      </c>
      <c r="AQ184" s="153">
        <f>COUNTIF(C184:AG184,"○")</f>
        <v>0</v>
      </c>
      <c r="AR184" s="153">
        <f t="shared" si="183"/>
        <v>0</v>
      </c>
      <c r="AS184" s="49"/>
    </row>
    <row r="185" spans="1:45" s="4" customFormat="1" ht="20.100000000000001" hidden="1" customHeight="1" outlineLevel="1" x14ac:dyDescent="0.15">
      <c r="B185" s="60" t="str">
        <f>IF($V$5&lt;&gt;"",$V$5,"-")</f>
        <v>-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5"/>
      <c r="AH185" s="130" t="str">
        <f t="shared" si="178"/>
        <v>-</v>
      </c>
      <c r="AI185" s="148">
        <f t="shared" si="179"/>
        <v>0</v>
      </c>
      <c r="AJ185" s="53" t="str">
        <f t="shared" si="184"/>
        <v/>
      </c>
      <c r="AK185" s="107" t="str">
        <f t="shared" si="180"/>
        <v>-</v>
      </c>
      <c r="AL185" s="150">
        <f>AR185</f>
        <v>0</v>
      </c>
      <c r="AM185" s="121" t="str">
        <f>IFERROR(AL185/AP185,"")</f>
        <v/>
      </c>
      <c r="AN185" s="152">
        <f>COUNT(C177:AG177)</f>
        <v>31</v>
      </c>
      <c r="AO185" s="153">
        <f t="shared" si="181"/>
        <v>0</v>
      </c>
      <c r="AP185" s="153">
        <f t="shared" si="182"/>
        <v>0</v>
      </c>
      <c r="AQ185" s="153">
        <f>COUNTIF(C185:AG185,"○")</f>
        <v>0</v>
      </c>
      <c r="AR185" s="153">
        <f t="shared" si="183"/>
        <v>0</v>
      </c>
      <c r="AS185" s="49"/>
    </row>
    <row r="186" spans="1:45" s="4" customFormat="1" ht="20.100000000000001" hidden="1" customHeight="1" outlineLevel="1" thickBot="1" x14ac:dyDescent="0.2">
      <c r="B186" s="61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79"/>
      <c r="AH186" s="131" t="str">
        <f t="shared" si="178"/>
        <v>-</v>
      </c>
      <c r="AI186" s="5">
        <f t="shared" si="179"/>
        <v>0</v>
      </c>
      <c r="AJ186" s="66" t="str">
        <f>IFERROR(AI186/AO186,"")</f>
        <v/>
      </c>
      <c r="AK186" s="33" t="str">
        <f t="shared" si="180"/>
        <v>-</v>
      </c>
      <c r="AL186" s="122">
        <f t="shared" ref="AL186" si="185">AR186</f>
        <v>0</v>
      </c>
      <c r="AM186" s="117" t="str">
        <f t="shared" ref="AM186" si="186">IFERROR(AL186/AP186,"")</f>
        <v/>
      </c>
      <c r="AN186" s="152">
        <f>COUNT(C177:AG177)</f>
        <v>31</v>
      </c>
      <c r="AO186" s="153">
        <f t="shared" si="181"/>
        <v>0</v>
      </c>
      <c r="AP186" s="153">
        <f t="shared" si="182"/>
        <v>0</v>
      </c>
      <c r="AQ186" s="153">
        <f t="shared" ref="AQ186" si="187">COUNTIF(C186:AG186,"○")</f>
        <v>0</v>
      </c>
      <c r="AR186" s="153">
        <f>AR174+AQ186</f>
        <v>0</v>
      </c>
      <c r="AS186" s="49"/>
    </row>
    <row r="187" spans="1:45" s="4" customFormat="1" hidden="1" outlineLevel="1" x14ac:dyDescent="0.15">
      <c r="A187" s="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2"/>
      <c r="AI187" s="2"/>
      <c r="AJ187" s="49"/>
      <c r="AK187" s="2"/>
      <c r="AL187" s="2"/>
      <c r="AM187" s="2"/>
      <c r="AN187" s="35"/>
      <c r="AO187" s="35"/>
      <c r="AP187" s="35"/>
      <c r="AQ187" s="35"/>
      <c r="AR187" s="35"/>
    </row>
    <row r="188" spans="1:45" s="4" customFormat="1" ht="12.95" hidden="1" customHeight="1" outlineLevel="1" x14ac:dyDescent="0.15">
      <c r="A188" s="2"/>
      <c r="B188" s="155" t="s">
        <v>0</v>
      </c>
      <c r="C188" s="199">
        <f>DATE(YEAR(C176),MONTH(C176)+1,DAY(C176))</f>
        <v>46023</v>
      </c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48" t="s">
        <v>17</v>
      </c>
      <c r="AI188" s="203" t="s">
        <v>48</v>
      </c>
      <c r="AJ188" s="204"/>
      <c r="AK188" s="205"/>
      <c r="AL188" s="240" t="s">
        <v>11</v>
      </c>
      <c r="AM188" s="241"/>
      <c r="AN188" s="234" t="s">
        <v>16</v>
      </c>
      <c r="AO188" s="215" t="s">
        <v>18</v>
      </c>
      <c r="AP188" s="189" t="s">
        <v>19</v>
      </c>
      <c r="AQ188" s="191"/>
      <c r="AR188" s="177"/>
    </row>
    <row r="189" spans="1:45" s="4" customFormat="1" ht="12.95" hidden="1" customHeight="1" outlineLevel="1" x14ac:dyDescent="0.15">
      <c r="A189" s="2"/>
      <c r="B189" s="12" t="s">
        <v>1</v>
      </c>
      <c r="C189" s="13">
        <f>DATE(YEAR(C188),MONTH(C188),DAY(C188))</f>
        <v>46023</v>
      </c>
      <c r="D189" s="13">
        <f>IF(MONTH(DATE(YEAR(C189),MONTH(C189),DAY(C189)+1))=MONTH($C188),DATE(YEAR(C189),MONTH(C189),DAY(C189)+1),"")</f>
        <v>46024</v>
      </c>
      <c r="E189" s="13">
        <f t="shared" ref="E189:AG189" si="188">IF(MONTH(DATE(YEAR(D189),MONTH(D189),DAY(D189)+1))=MONTH($C188),DATE(YEAR(D189),MONTH(D189),DAY(D189)+1),"")</f>
        <v>46025</v>
      </c>
      <c r="F189" s="18">
        <f t="shared" si="188"/>
        <v>46026</v>
      </c>
      <c r="G189" s="13">
        <f t="shared" si="188"/>
        <v>46027</v>
      </c>
      <c r="H189" s="13">
        <f t="shared" si="188"/>
        <v>46028</v>
      </c>
      <c r="I189" s="13">
        <f t="shared" si="188"/>
        <v>46029</v>
      </c>
      <c r="J189" s="13">
        <f t="shared" si="188"/>
        <v>46030</v>
      </c>
      <c r="K189" s="13">
        <f t="shared" si="188"/>
        <v>46031</v>
      </c>
      <c r="L189" s="13">
        <f t="shared" si="188"/>
        <v>46032</v>
      </c>
      <c r="M189" s="13">
        <f t="shared" si="188"/>
        <v>46033</v>
      </c>
      <c r="N189" s="13">
        <f t="shared" si="188"/>
        <v>46034</v>
      </c>
      <c r="O189" s="13">
        <f t="shared" si="188"/>
        <v>46035</v>
      </c>
      <c r="P189" s="13">
        <f t="shared" si="188"/>
        <v>46036</v>
      </c>
      <c r="Q189" s="13">
        <f t="shared" si="188"/>
        <v>46037</v>
      </c>
      <c r="R189" s="13">
        <f t="shared" si="188"/>
        <v>46038</v>
      </c>
      <c r="S189" s="13">
        <f t="shared" si="188"/>
        <v>46039</v>
      </c>
      <c r="T189" s="13">
        <f t="shared" si="188"/>
        <v>46040</v>
      </c>
      <c r="U189" s="13">
        <f t="shared" si="188"/>
        <v>46041</v>
      </c>
      <c r="V189" s="13">
        <f t="shared" si="188"/>
        <v>46042</v>
      </c>
      <c r="W189" s="13">
        <f t="shared" si="188"/>
        <v>46043</v>
      </c>
      <c r="X189" s="13">
        <f t="shared" si="188"/>
        <v>46044</v>
      </c>
      <c r="Y189" s="13">
        <f t="shared" si="188"/>
        <v>46045</v>
      </c>
      <c r="Z189" s="13">
        <f t="shared" si="188"/>
        <v>46046</v>
      </c>
      <c r="AA189" s="13">
        <f t="shared" si="188"/>
        <v>46047</v>
      </c>
      <c r="AB189" s="13">
        <f t="shared" si="188"/>
        <v>46048</v>
      </c>
      <c r="AC189" s="13">
        <f t="shared" si="188"/>
        <v>46049</v>
      </c>
      <c r="AD189" s="13">
        <f t="shared" si="188"/>
        <v>46050</v>
      </c>
      <c r="AE189" s="13">
        <f t="shared" si="188"/>
        <v>46051</v>
      </c>
      <c r="AF189" s="13">
        <f t="shared" si="188"/>
        <v>46052</v>
      </c>
      <c r="AG189" s="32">
        <f t="shared" si="188"/>
        <v>46053</v>
      </c>
      <c r="AH189" s="249"/>
      <c r="AI189" s="206"/>
      <c r="AJ189" s="207"/>
      <c r="AK189" s="208"/>
      <c r="AL189" s="242"/>
      <c r="AM189" s="243"/>
      <c r="AN189" s="235"/>
      <c r="AO189" s="216"/>
      <c r="AP189" s="190"/>
      <c r="AQ189" s="191"/>
      <c r="AR189" s="177"/>
    </row>
    <row r="190" spans="1:45" s="4" customFormat="1" ht="12.95" hidden="1" customHeight="1" outlineLevel="1" x14ac:dyDescent="0.15">
      <c r="A190" s="2"/>
      <c r="B190" s="12" t="s">
        <v>2</v>
      </c>
      <c r="C190" s="14" t="str">
        <f t="shared" ref="C190:AG190" si="189">TEXT(C189,"aaa")</f>
        <v>木</v>
      </c>
      <c r="D190" s="14" t="str">
        <f t="shared" si="189"/>
        <v>金</v>
      </c>
      <c r="E190" s="14" t="str">
        <f t="shared" si="189"/>
        <v>土</v>
      </c>
      <c r="F190" s="19" t="str">
        <f t="shared" si="189"/>
        <v>日</v>
      </c>
      <c r="G190" s="14" t="str">
        <f t="shared" si="189"/>
        <v>月</v>
      </c>
      <c r="H190" s="14" t="str">
        <f t="shared" si="189"/>
        <v>火</v>
      </c>
      <c r="I190" s="14" t="str">
        <f t="shared" si="189"/>
        <v>水</v>
      </c>
      <c r="J190" s="14" t="str">
        <f t="shared" si="189"/>
        <v>木</v>
      </c>
      <c r="K190" s="14" t="str">
        <f t="shared" si="189"/>
        <v>金</v>
      </c>
      <c r="L190" s="14" t="str">
        <f t="shared" si="189"/>
        <v>土</v>
      </c>
      <c r="M190" s="14" t="str">
        <f t="shared" si="189"/>
        <v>日</v>
      </c>
      <c r="N190" s="14" t="str">
        <f t="shared" si="189"/>
        <v>月</v>
      </c>
      <c r="O190" s="14" t="str">
        <f t="shared" si="189"/>
        <v>火</v>
      </c>
      <c r="P190" s="14" t="str">
        <f t="shared" si="189"/>
        <v>水</v>
      </c>
      <c r="Q190" s="14" t="str">
        <f t="shared" si="189"/>
        <v>木</v>
      </c>
      <c r="R190" s="14" t="str">
        <f t="shared" si="189"/>
        <v>金</v>
      </c>
      <c r="S190" s="14" t="str">
        <f t="shared" si="189"/>
        <v>土</v>
      </c>
      <c r="T190" s="14" t="str">
        <f t="shared" si="189"/>
        <v>日</v>
      </c>
      <c r="U190" s="14" t="str">
        <f t="shared" si="189"/>
        <v>月</v>
      </c>
      <c r="V190" s="14" t="str">
        <f t="shared" si="189"/>
        <v>火</v>
      </c>
      <c r="W190" s="14" t="str">
        <f t="shared" si="189"/>
        <v>水</v>
      </c>
      <c r="X190" s="14" t="str">
        <f t="shared" si="189"/>
        <v>木</v>
      </c>
      <c r="Y190" s="14" t="str">
        <f t="shared" si="189"/>
        <v>金</v>
      </c>
      <c r="Z190" s="14" t="str">
        <f t="shared" si="189"/>
        <v>土</v>
      </c>
      <c r="AA190" s="14" t="str">
        <f t="shared" si="189"/>
        <v>日</v>
      </c>
      <c r="AB190" s="14" t="str">
        <f t="shared" si="189"/>
        <v>月</v>
      </c>
      <c r="AC190" s="14" t="str">
        <f t="shared" si="189"/>
        <v>火</v>
      </c>
      <c r="AD190" s="14" t="str">
        <f t="shared" si="189"/>
        <v>水</v>
      </c>
      <c r="AE190" s="14" t="str">
        <f t="shared" si="189"/>
        <v>木</v>
      </c>
      <c r="AF190" s="14" t="str">
        <f t="shared" si="189"/>
        <v>金</v>
      </c>
      <c r="AG190" s="145" t="str">
        <f t="shared" si="189"/>
        <v>土</v>
      </c>
      <c r="AH190" s="249"/>
      <c r="AI190" s="193" t="s">
        <v>42</v>
      </c>
      <c r="AJ190" s="247" t="s">
        <v>12</v>
      </c>
      <c r="AK190" s="195" t="s">
        <v>49</v>
      </c>
      <c r="AL190" s="236" t="s">
        <v>42</v>
      </c>
      <c r="AM190" s="238" t="s">
        <v>13</v>
      </c>
      <c r="AN190" s="234">
        <f>COUNT(C189:AG189)</f>
        <v>31</v>
      </c>
      <c r="AO190" s="215">
        <f>AN190-AH190</f>
        <v>31</v>
      </c>
      <c r="AP190" s="215">
        <f>SUM(AO$8:AO192)</f>
        <v>488</v>
      </c>
      <c r="AQ190" s="56"/>
      <c r="AR190" s="55"/>
    </row>
    <row r="191" spans="1:45" s="4" customFormat="1" ht="27" hidden="1" customHeight="1" outlineLevel="1" x14ac:dyDescent="0.15">
      <c r="A191" s="3"/>
      <c r="B191" s="185" t="s">
        <v>3</v>
      </c>
      <c r="C191" s="187" t="str">
        <f>IFERROR(VLOOKUP(C189,祝日一覧!$A:$C,3,FALSE),"")</f>
        <v>元日</v>
      </c>
      <c r="D191" s="187" t="str">
        <f>IFERROR(VLOOKUP(D189,祝日一覧!$A:$C,3,FALSE),"")</f>
        <v>年末年始休暇</v>
      </c>
      <c r="E191" s="187" t="str">
        <f>IFERROR(VLOOKUP(E189,祝日一覧!$A:$C,3,FALSE),"")</f>
        <v>年末年始休暇</v>
      </c>
      <c r="F191" s="187" t="str">
        <f>IFERROR(VLOOKUP(F189,祝日一覧!$A:$C,3,FALSE),"")</f>
        <v/>
      </c>
      <c r="G191" s="187" t="str">
        <f>IFERROR(VLOOKUP(G189,祝日一覧!$A:$C,3,FALSE),"")</f>
        <v/>
      </c>
      <c r="H191" s="187" t="str">
        <f>IFERROR(VLOOKUP(H189,祝日一覧!$A:$C,3,FALSE),"")</f>
        <v/>
      </c>
      <c r="I191" s="187" t="str">
        <f>IFERROR(VLOOKUP(I189,祝日一覧!$A:$C,3,FALSE),"")</f>
        <v/>
      </c>
      <c r="J191" s="187" t="str">
        <f>IFERROR(VLOOKUP(J189,祝日一覧!$A:$C,3,FALSE),"")</f>
        <v/>
      </c>
      <c r="K191" s="187" t="str">
        <f>IFERROR(VLOOKUP(K189,祝日一覧!$A:$C,3,FALSE),"")</f>
        <v/>
      </c>
      <c r="L191" s="187" t="str">
        <f>IFERROR(VLOOKUP(L189,祝日一覧!$A:$C,3,FALSE),"")</f>
        <v/>
      </c>
      <c r="M191" s="187" t="str">
        <f>IFERROR(VLOOKUP(M189,祝日一覧!$A:$C,3,FALSE),"")</f>
        <v/>
      </c>
      <c r="N191" s="187" t="str">
        <f>IFERROR(VLOOKUP(N189,祝日一覧!$A:$C,3,FALSE),"")</f>
        <v>成人の日</v>
      </c>
      <c r="O191" s="187" t="str">
        <f>IFERROR(VLOOKUP(O189,祝日一覧!$A:$C,3,FALSE),"")</f>
        <v/>
      </c>
      <c r="P191" s="187" t="str">
        <f>IFERROR(VLOOKUP(P189,祝日一覧!$A:$C,3,FALSE),"")</f>
        <v/>
      </c>
      <c r="Q191" s="187" t="str">
        <f>IFERROR(VLOOKUP(Q189,祝日一覧!$A:$C,3,FALSE),"")</f>
        <v/>
      </c>
      <c r="R191" s="187" t="str">
        <f>IFERROR(VLOOKUP(R189,祝日一覧!$A:$C,3,FALSE),"")</f>
        <v/>
      </c>
      <c r="S191" s="187" t="str">
        <f>IFERROR(VLOOKUP(S189,祝日一覧!$A:$C,3,FALSE),"")</f>
        <v/>
      </c>
      <c r="T191" s="187" t="str">
        <f>IFERROR(VLOOKUP(T189,祝日一覧!$A:$C,3,FALSE),"")</f>
        <v/>
      </c>
      <c r="U191" s="187" t="str">
        <f>IFERROR(VLOOKUP(U189,祝日一覧!$A:$C,3,FALSE),"")</f>
        <v/>
      </c>
      <c r="V191" s="187" t="str">
        <f>IFERROR(VLOOKUP(V189,祝日一覧!$A:$C,3,FALSE),"")</f>
        <v/>
      </c>
      <c r="W191" s="187" t="str">
        <f>IFERROR(VLOOKUP(W189,祝日一覧!$A:$C,3,FALSE),"")</f>
        <v/>
      </c>
      <c r="X191" s="187" t="str">
        <f>IFERROR(VLOOKUP(X189,祝日一覧!$A:$C,3,FALSE),"")</f>
        <v/>
      </c>
      <c r="Y191" s="187" t="str">
        <f>IFERROR(VLOOKUP(Y189,祝日一覧!$A:$C,3,FALSE),"")</f>
        <v/>
      </c>
      <c r="Z191" s="187" t="str">
        <f>IFERROR(VLOOKUP(Z189,祝日一覧!$A:$C,3,FALSE),"")</f>
        <v/>
      </c>
      <c r="AA191" s="187" t="str">
        <f>IFERROR(VLOOKUP(AA189,祝日一覧!$A:$C,3,FALSE),"")</f>
        <v/>
      </c>
      <c r="AB191" s="187" t="str">
        <f>IFERROR(VLOOKUP(AB189,祝日一覧!$A:$C,3,FALSE),"")</f>
        <v/>
      </c>
      <c r="AC191" s="187" t="str">
        <f>IFERROR(VLOOKUP(AC189,祝日一覧!$A:$C,3,FALSE),"")</f>
        <v/>
      </c>
      <c r="AD191" s="187" t="str">
        <f>IFERROR(VLOOKUP(AD189,祝日一覧!$A:$C,3,FALSE),"")</f>
        <v/>
      </c>
      <c r="AE191" s="187" t="str">
        <f>IFERROR(VLOOKUP(AE189,祝日一覧!$A:$C,3,FALSE),"")</f>
        <v/>
      </c>
      <c r="AF191" s="187" t="str">
        <f>IFERROR(VLOOKUP(AF189,祝日一覧!$A:$C,3,FALSE),"")</f>
        <v/>
      </c>
      <c r="AG191" s="229" t="str">
        <f>IFERROR(VLOOKUP(AG189,祝日一覧!$A:$C,3,FALSE),"")</f>
        <v/>
      </c>
      <c r="AH191" s="249"/>
      <c r="AI191" s="193"/>
      <c r="AJ191" s="247"/>
      <c r="AK191" s="195"/>
      <c r="AL191" s="237"/>
      <c r="AM191" s="239"/>
      <c r="AN191" s="235"/>
      <c r="AO191" s="216"/>
      <c r="AP191" s="216"/>
      <c r="AQ191" s="57"/>
      <c r="AR191" s="58"/>
    </row>
    <row r="192" spans="1:45" s="4" customFormat="1" ht="20.100000000000001" hidden="1" customHeight="1" outlineLevel="1" thickBot="1" x14ac:dyDescent="0.2">
      <c r="B192" s="228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30"/>
      <c r="AH192" s="250"/>
      <c r="AI192" s="5"/>
      <c r="AJ192" s="66" t="e">
        <f>AVERAGE(AJ193:AJ198)</f>
        <v>#DIV/0!</v>
      </c>
      <c r="AK192" s="33" t="e">
        <f>IF(AJ192&gt;=0.285,"達成","未")</f>
        <v>#DIV/0!</v>
      </c>
      <c r="AL192" s="116"/>
      <c r="AM192" s="117" t="e">
        <f>AVERAGE(AM193:AM197)</f>
        <v>#DIV/0!</v>
      </c>
      <c r="AN192" s="109" t="s">
        <v>69</v>
      </c>
      <c r="AO192" s="93" t="s">
        <v>70</v>
      </c>
      <c r="AP192" s="94" t="s">
        <v>71</v>
      </c>
      <c r="AQ192" s="96" t="s">
        <v>72</v>
      </c>
      <c r="AR192" s="96" t="s">
        <v>59</v>
      </c>
      <c r="AS192" s="88" t="s">
        <v>68</v>
      </c>
    </row>
    <row r="193" spans="1:45" s="4" customFormat="1" ht="20.100000000000001" hidden="1" customHeight="1" outlineLevel="1" x14ac:dyDescent="0.15">
      <c r="B193" s="69" t="str">
        <f>IF($R$5&lt;&gt;"",$R$5,"-")</f>
        <v>-</v>
      </c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98"/>
      <c r="AH193" s="132" t="str">
        <f t="shared" ref="AH193:AH198" si="190">IF(B193="-",B193,"手入力")</f>
        <v>-</v>
      </c>
      <c r="AI193" s="147">
        <f t="shared" ref="AI193:AI198" si="191">AQ193</f>
        <v>0</v>
      </c>
      <c r="AJ193" s="64" t="str">
        <f>IFERROR(AI193/AO193,"")</f>
        <v/>
      </c>
      <c r="AK193" s="106" t="str">
        <f>IFERROR(IF(B193="-",B193,IF(AI193/AO193&gt;=0.285,"達成","未")),"-")</f>
        <v>-</v>
      </c>
      <c r="AL193" s="149">
        <f>AR193</f>
        <v>0</v>
      </c>
      <c r="AM193" s="127" t="str">
        <f>IFERROR(AL193/AP193,"")</f>
        <v/>
      </c>
      <c r="AN193" s="152">
        <f>COUNT(C189:AG189)</f>
        <v>31</v>
      </c>
      <c r="AO193" s="153">
        <f>IF(OR(B193="-",B193=""),0,IFERROR(AN193-AH193,))</f>
        <v>0</v>
      </c>
      <c r="AP193" s="153">
        <f>AO193+AP181</f>
        <v>0</v>
      </c>
      <c r="AQ193" s="143">
        <f>COUNTIF(C193:AG193,"○")</f>
        <v>0</v>
      </c>
      <c r="AR193" s="143">
        <f>AR181+AQ193</f>
        <v>0</v>
      </c>
      <c r="AS193" s="144">
        <f>IF(AS194&gt;=1,0,IF(SUM(AO193:AO198)=0,1,IF(AK192="達成",1,0)))</f>
        <v>1</v>
      </c>
    </row>
    <row r="194" spans="1:45" s="4" customFormat="1" ht="20.100000000000001" hidden="1" customHeight="1" outlineLevel="1" x14ac:dyDescent="0.15">
      <c r="B194" s="60" t="str">
        <f>IF($S$5&lt;&gt;"",$S$5,"-")</f>
        <v>-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5"/>
      <c r="AH194" s="130" t="str">
        <f t="shared" si="190"/>
        <v>-</v>
      </c>
      <c r="AI194" s="148">
        <f t="shared" si="191"/>
        <v>0</v>
      </c>
      <c r="AJ194" s="53" t="str">
        <f>IFERROR(AI194/AO194,"")</f>
        <v/>
      </c>
      <c r="AK194" s="107" t="str">
        <f t="shared" ref="AK194:AK198" si="192">IFERROR(IF(B194="-",B194,IF(AI194/AO194&gt;=0.285,"達成","未")),"-")</f>
        <v>-</v>
      </c>
      <c r="AL194" s="150">
        <f>AR194</f>
        <v>0</v>
      </c>
      <c r="AM194" s="121" t="str">
        <f>IFERROR(AL194/AP194,"")</f>
        <v/>
      </c>
      <c r="AN194" s="152">
        <f>COUNT(C189:AG189)</f>
        <v>31</v>
      </c>
      <c r="AO194" s="153">
        <f>IF(OR(B194="-",B194=""),0,IFERROR(AN194-AH194,))</f>
        <v>0</v>
      </c>
      <c r="AP194" s="153">
        <f>AO194+AP182</f>
        <v>0</v>
      </c>
      <c r="AQ194" s="153">
        <f>COUNTIF(C194:AG194,"○")</f>
        <v>0</v>
      </c>
      <c r="AR194" s="153">
        <f>AR182+AQ194</f>
        <v>0</v>
      </c>
      <c r="AS194" s="49">
        <f>COUNTIF(AH193:AH198,"手入力")</f>
        <v>0</v>
      </c>
    </row>
    <row r="195" spans="1:45" s="4" customFormat="1" ht="20.100000000000001" hidden="1" customHeight="1" outlineLevel="1" x14ac:dyDescent="0.15">
      <c r="B195" s="60" t="str">
        <f>IF($T$5&lt;&gt;"",$T$5,"-")</f>
        <v>-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5"/>
      <c r="AH195" s="130" t="str">
        <f t="shared" si="190"/>
        <v>-</v>
      </c>
      <c r="AI195" s="148">
        <f t="shared" si="191"/>
        <v>0</v>
      </c>
      <c r="AJ195" s="53" t="str">
        <f>IFERROR(AI195/AO195,"")</f>
        <v/>
      </c>
      <c r="AK195" s="107" t="str">
        <f t="shared" si="192"/>
        <v>-</v>
      </c>
      <c r="AL195" s="150">
        <f>AR195</f>
        <v>0</v>
      </c>
      <c r="AM195" s="121" t="str">
        <f>IFERROR(AL195/AP195,"")</f>
        <v/>
      </c>
      <c r="AN195" s="152">
        <f>COUNT(C189:AG189)</f>
        <v>31</v>
      </c>
      <c r="AO195" s="153">
        <f t="shared" ref="AO195:AO198" si="193">IF(OR(B195="-",B195=""),0,IFERROR(AN195-AH195,))</f>
        <v>0</v>
      </c>
      <c r="AP195" s="153">
        <f t="shared" ref="AP195:AP198" si="194">AO195+AP183</f>
        <v>0</v>
      </c>
      <c r="AQ195" s="153">
        <f>COUNTIF(C195:AG195,"○")</f>
        <v>0</v>
      </c>
      <c r="AR195" s="153">
        <f t="shared" ref="AR195:AR197" si="195">AR183+AQ195</f>
        <v>0</v>
      </c>
      <c r="AS195" s="49"/>
    </row>
    <row r="196" spans="1:45" s="4" customFormat="1" ht="20.100000000000001" hidden="1" customHeight="1" outlineLevel="1" x14ac:dyDescent="0.15">
      <c r="B196" s="60" t="str">
        <f>IF($U$5&lt;&gt;"",$U$5,"-")</f>
        <v>-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5"/>
      <c r="AH196" s="130" t="str">
        <f t="shared" si="190"/>
        <v>-</v>
      </c>
      <c r="AI196" s="148">
        <f t="shared" si="191"/>
        <v>0</v>
      </c>
      <c r="AJ196" s="53" t="str">
        <f t="shared" ref="AJ196:AJ197" si="196">IFERROR(AI196/AO196,"")</f>
        <v/>
      </c>
      <c r="AK196" s="107" t="str">
        <f t="shared" si="192"/>
        <v>-</v>
      </c>
      <c r="AL196" s="150">
        <f>AR196</f>
        <v>0</v>
      </c>
      <c r="AM196" s="121" t="str">
        <f>IFERROR(AL196/AP196,"")</f>
        <v/>
      </c>
      <c r="AN196" s="152">
        <f>COUNT(C189:AG189)</f>
        <v>31</v>
      </c>
      <c r="AO196" s="153">
        <f t="shared" si="193"/>
        <v>0</v>
      </c>
      <c r="AP196" s="153">
        <f t="shared" si="194"/>
        <v>0</v>
      </c>
      <c r="AQ196" s="153">
        <f>COUNTIF(C196:AG196,"○")</f>
        <v>0</v>
      </c>
      <c r="AR196" s="153">
        <f t="shared" si="195"/>
        <v>0</v>
      </c>
      <c r="AS196" s="49"/>
    </row>
    <row r="197" spans="1:45" s="4" customFormat="1" ht="20.100000000000001" hidden="1" customHeight="1" outlineLevel="1" x14ac:dyDescent="0.15">
      <c r="B197" s="60" t="str">
        <f>IF($V$5&lt;&gt;"",$V$5,"-")</f>
        <v>-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5"/>
      <c r="AH197" s="130" t="str">
        <f t="shared" si="190"/>
        <v>-</v>
      </c>
      <c r="AI197" s="148">
        <f t="shared" si="191"/>
        <v>0</v>
      </c>
      <c r="AJ197" s="53" t="str">
        <f t="shared" si="196"/>
        <v/>
      </c>
      <c r="AK197" s="107" t="str">
        <f t="shared" si="192"/>
        <v>-</v>
      </c>
      <c r="AL197" s="150">
        <f>AR197</f>
        <v>0</v>
      </c>
      <c r="AM197" s="121" t="str">
        <f>IFERROR(AL197/AP197,"")</f>
        <v/>
      </c>
      <c r="AN197" s="152">
        <f>COUNT(C189:AG189)</f>
        <v>31</v>
      </c>
      <c r="AO197" s="153">
        <f t="shared" si="193"/>
        <v>0</v>
      </c>
      <c r="AP197" s="153">
        <f t="shared" si="194"/>
        <v>0</v>
      </c>
      <c r="AQ197" s="153">
        <f>COUNTIF(C197:AG197,"○")</f>
        <v>0</v>
      </c>
      <c r="AR197" s="153">
        <f t="shared" si="195"/>
        <v>0</v>
      </c>
      <c r="AS197" s="49"/>
    </row>
    <row r="198" spans="1:45" s="4" customFormat="1" ht="20.100000000000001" hidden="1" customHeight="1" outlineLevel="1" thickBot="1" x14ac:dyDescent="0.2">
      <c r="B198" s="61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79"/>
      <c r="AH198" s="131" t="str">
        <f t="shared" si="190"/>
        <v>-</v>
      </c>
      <c r="AI198" s="5">
        <f t="shared" si="191"/>
        <v>0</v>
      </c>
      <c r="AJ198" s="66" t="str">
        <f>IFERROR(AI198/AO198,"")</f>
        <v/>
      </c>
      <c r="AK198" s="33" t="str">
        <f t="shared" si="192"/>
        <v>-</v>
      </c>
      <c r="AL198" s="122">
        <f t="shared" ref="AL198" si="197">AR198</f>
        <v>0</v>
      </c>
      <c r="AM198" s="117" t="str">
        <f t="shared" ref="AM198" si="198">IFERROR(AL198/AP198,"")</f>
        <v/>
      </c>
      <c r="AN198" s="152">
        <f>COUNT(C189:AG189)</f>
        <v>31</v>
      </c>
      <c r="AO198" s="153">
        <f t="shared" si="193"/>
        <v>0</v>
      </c>
      <c r="AP198" s="153">
        <f t="shared" si="194"/>
        <v>0</v>
      </c>
      <c r="AQ198" s="153">
        <f t="shared" ref="AQ198" si="199">COUNTIF(C198:AG198,"○")</f>
        <v>0</v>
      </c>
      <c r="AR198" s="153">
        <f>AR186+AQ198</f>
        <v>0</v>
      </c>
      <c r="AS198" s="49"/>
    </row>
    <row r="199" spans="1:45" s="1" customFormat="1" hidden="1" outlineLevel="1" x14ac:dyDescent="0.15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2"/>
      <c r="AI199" s="2"/>
      <c r="AJ199" s="49"/>
      <c r="AK199" s="2"/>
      <c r="AL199" s="2"/>
      <c r="AM199" s="2"/>
      <c r="AN199" s="35"/>
      <c r="AO199" s="35"/>
      <c r="AP199" s="35"/>
      <c r="AQ199" s="35"/>
      <c r="AR199" s="35"/>
      <c r="AS199" s="4"/>
    </row>
    <row r="200" spans="1:45" s="4" customFormat="1" ht="12.95" hidden="1" customHeight="1" outlineLevel="1" x14ac:dyDescent="0.15">
      <c r="A200" s="2"/>
      <c r="B200" s="155" t="s">
        <v>0</v>
      </c>
      <c r="C200" s="199">
        <f>DATE(YEAR(C188),MONTH(C188)+1,DAY(C188))</f>
        <v>46054</v>
      </c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48" t="s">
        <v>17</v>
      </c>
      <c r="AI200" s="203" t="s">
        <v>48</v>
      </c>
      <c r="AJ200" s="204"/>
      <c r="AK200" s="205"/>
      <c r="AL200" s="240" t="s">
        <v>11</v>
      </c>
      <c r="AM200" s="241"/>
      <c r="AN200" s="234" t="s">
        <v>16</v>
      </c>
      <c r="AO200" s="215" t="s">
        <v>18</v>
      </c>
      <c r="AP200" s="189" t="s">
        <v>19</v>
      </c>
      <c r="AQ200" s="191"/>
      <c r="AR200" s="177"/>
    </row>
    <row r="201" spans="1:45" s="4" customFormat="1" ht="12.95" hidden="1" customHeight="1" outlineLevel="1" x14ac:dyDescent="0.15">
      <c r="A201" s="2"/>
      <c r="B201" s="12" t="s">
        <v>1</v>
      </c>
      <c r="C201" s="13">
        <f>DATE(YEAR(C200),MONTH(C200),DAY(C200))</f>
        <v>46054</v>
      </c>
      <c r="D201" s="13">
        <f>IF(MONTH(DATE(YEAR(C201),MONTH(C201),DAY(C201)+1))=MONTH($C200),DATE(YEAR(C201),MONTH(C201),DAY(C201)+1),"")</f>
        <v>46055</v>
      </c>
      <c r="E201" s="13">
        <f t="shared" ref="E201:AG201" si="200">IF(MONTH(DATE(YEAR(D201),MONTH(D201),DAY(D201)+1))=MONTH($C200),DATE(YEAR(D201),MONTH(D201),DAY(D201)+1),"")</f>
        <v>46056</v>
      </c>
      <c r="F201" s="18">
        <f t="shared" si="200"/>
        <v>46057</v>
      </c>
      <c r="G201" s="13">
        <f t="shared" si="200"/>
        <v>46058</v>
      </c>
      <c r="H201" s="13">
        <f t="shared" si="200"/>
        <v>46059</v>
      </c>
      <c r="I201" s="13">
        <f t="shared" si="200"/>
        <v>46060</v>
      </c>
      <c r="J201" s="13">
        <f t="shared" si="200"/>
        <v>46061</v>
      </c>
      <c r="K201" s="13">
        <f t="shared" si="200"/>
        <v>46062</v>
      </c>
      <c r="L201" s="13">
        <f t="shared" si="200"/>
        <v>46063</v>
      </c>
      <c r="M201" s="13">
        <f t="shared" si="200"/>
        <v>46064</v>
      </c>
      <c r="N201" s="13">
        <f t="shared" si="200"/>
        <v>46065</v>
      </c>
      <c r="O201" s="13">
        <f t="shared" si="200"/>
        <v>46066</v>
      </c>
      <c r="P201" s="13">
        <f t="shared" si="200"/>
        <v>46067</v>
      </c>
      <c r="Q201" s="13">
        <f t="shared" si="200"/>
        <v>46068</v>
      </c>
      <c r="R201" s="13">
        <f t="shared" si="200"/>
        <v>46069</v>
      </c>
      <c r="S201" s="13">
        <f t="shared" si="200"/>
        <v>46070</v>
      </c>
      <c r="T201" s="13">
        <f t="shared" si="200"/>
        <v>46071</v>
      </c>
      <c r="U201" s="13">
        <f t="shared" si="200"/>
        <v>46072</v>
      </c>
      <c r="V201" s="13">
        <f t="shared" si="200"/>
        <v>46073</v>
      </c>
      <c r="W201" s="13">
        <f t="shared" si="200"/>
        <v>46074</v>
      </c>
      <c r="X201" s="13">
        <f t="shared" si="200"/>
        <v>46075</v>
      </c>
      <c r="Y201" s="13">
        <f t="shared" si="200"/>
        <v>46076</v>
      </c>
      <c r="Z201" s="13">
        <f t="shared" si="200"/>
        <v>46077</v>
      </c>
      <c r="AA201" s="13">
        <f t="shared" si="200"/>
        <v>46078</v>
      </c>
      <c r="AB201" s="13">
        <f t="shared" si="200"/>
        <v>46079</v>
      </c>
      <c r="AC201" s="13">
        <f t="shared" si="200"/>
        <v>46080</v>
      </c>
      <c r="AD201" s="13">
        <f t="shared" si="200"/>
        <v>46081</v>
      </c>
      <c r="AE201" s="13" t="str">
        <f t="shared" si="200"/>
        <v/>
      </c>
      <c r="AF201" s="13" t="e">
        <f t="shared" si="200"/>
        <v>#VALUE!</v>
      </c>
      <c r="AG201" s="32" t="e">
        <f t="shared" si="200"/>
        <v>#VALUE!</v>
      </c>
      <c r="AH201" s="249"/>
      <c r="AI201" s="206"/>
      <c r="AJ201" s="207"/>
      <c r="AK201" s="208"/>
      <c r="AL201" s="242"/>
      <c r="AM201" s="243"/>
      <c r="AN201" s="235"/>
      <c r="AO201" s="216"/>
      <c r="AP201" s="190"/>
      <c r="AQ201" s="191"/>
      <c r="AR201" s="177"/>
    </row>
    <row r="202" spans="1:45" s="4" customFormat="1" ht="12.95" hidden="1" customHeight="1" outlineLevel="1" x14ac:dyDescent="0.15">
      <c r="A202" s="2"/>
      <c r="B202" s="12" t="s">
        <v>2</v>
      </c>
      <c r="C202" s="14" t="str">
        <f t="shared" ref="C202:AG202" si="201">TEXT(C201,"aaa")</f>
        <v>日</v>
      </c>
      <c r="D202" s="14" t="str">
        <f t="shared" si="201"/>
        <v>月</v>
      </c>
      <c r="E202" s="14" t="str">
        <f t="shared" si="201"/>
        <v>火</v>
      </c>
      <c r="F202" s="19" t="str">
        <f t="shared" si="201"/>
        <v>水</v>
      </c>
      <c r="G202" s="14" t="str">
        <f t="shared" si="201"/>
        <v>木</v>
      </c>
      <c r="H202" s="14" t="str">
        <f t="shared" si="201"/>
        <v>金</v>
      </c>
      <c r="I202" s="14" t="str">
        <f t="shared" si="201"/>
        <v>土</v>
      </c>
      <c r="J202" s="14" t="str">
        <f t="shared" si="201"/>
        <v>日</v>
      </c>
      <c r="K202" s="14" t="str">
        <f t="shared" si="201"/>
        <v>月</v>
      </c>
      <c r="L202" s="14" t="str">
        <f t="shared" si="201"/>
        <v>火</v>
      </c>
      <c r="M202" s="14" t="str">
        <f t="shared" si="201"/>
        <v>水</v>
      </c>
      <c r="N202" s="14" t="str">
        <f t="shared" si="201"/>
        <v>木</v>
      </c>
      <c r="O202" s="14" t="str">
        <f t="shared" si="201"/>
        <v>金</v>
      </c>
      <c r="P202" s="14" t="str">
        <f t="shared" si="201"/>
        <v>土</v>
      </c>
      <c r="Q202" s="14" t="str">
        <f t="shared" si="201"/>
        <v>日</v>
      </c>
      <c r="R202" s="14" t="str">
        <f t="shared" si="201"/>
        <v>月</v>
      </c>
      <c r="S202" s="14" t="str">
        <f t="shared" si="201"/>
        <v>火</v>
      </c>
      <c r="T202" s="14" t="str">
        <f t="shared" si="201"/>
        <v>水</v>
      </c>
      <c r="U202" s="14" t="str">
        <f t="shared" si="201"/>
        <v>木</v>
      </c>
      <c r="V202" s="14" t="str">
        <f t="shared" si="201"/>
        <v>金</v>
      </c>
      <c r="W202" s="14" t="str">
        <f t="shared" si="201"/>
        <v>土</v>
      </c>
      <c r="X202" s="14" t="str">
        <f t="shared" si="201"/>
        <v>日</v>
      </c>
      <c r="Y202" s="14" t="str">
        <f t="shared" si="201"/>
        <v>月</v>
      </c>
      <c r="Z202" s="14" t="str">
        <f t="shared" si="201"/>
        <v>火</v>
      </c>
      <c r="AA202" s="14" t="str">
        <f t="shared" si="201"/>
        <v>水</v>
      </c>
      <c r="AB202" s="14" t="str">
        <f t="shared" si="201"/>
        <v>木</v>
      </c>
      <c r="AC202" s="14" t="str">
        <f t="shared" si="201"/>
        <v>金</v>
      </c>
      <c r="AD202" s="14" t="str">
        <f t="shared" si="201"/>
        <v>土</v>
      </c>
      <c r="AE202" s="14" t="str">
        <f t="shared" si="201"/>
        <v/>
      </c>
      <c r="AF202" s="14" t="e">
        <f t="shared" si="201"/>
        <v>#VALUE!</v>
      </c>
      <c r="AG202" s="145" t="e">
        <f t="shared" si="201"/>
        <v>#VALUE!</v>
      </c>
      <c r="AH202" s="249"/>
      <c r="AI202" s="193" t="s">
        <v>42</v>
      </c>
      <c r="AJ202" s="247" t="s">
        <v>12</v>
      </c>
      <c r="AK202" s="195" t="s">
        <v>49</v>
      </c>
      <c r="AL202" s="236" t="s">
        <v>42</v>
      </c>
      <c r="AM202" s="238" t="s">
        <v>13</v>
      </c>
      <c r="AN202" s="234">
        <f>COUNT(C201:AG201)</f>
        <v>28</v>
      </c>
      <c r="AO202" s="215">
        <f>AN202-AH202</f>
        <v>28</v>
      </c>
      <c r="AP202" s="215">
        <f>SUM(AO$8:AO204)</f>
        <v>516</v>
      </c>
      <c r="AQ202" s="56"/>
      <c r="AR202" s="55"/>
    </row>
    <row r="203" spans="1:45" s="4" customFormat="1" ht="27" hidden="1" customHeight="1" outlineLevel="1" x14ac:dyDescent="0.15">
      <c r="A203" s="3"/>
      <c r="B203" s="185" t="s">
        <v>3</v>
      </c>
      <c r="C203" s="187" t="str">
        <f>IFERROR(VLOOKUP(C201,祝日一覧!$A:$C,3,FALSE),"")</f>
        <v/>
      </c>
      <c r="D203" s="187" t="str">
        <f>IFERROR(VLOOKUP(D201,祝日一覧!$A:$C,3,FALSE),"")</f>
        <v/>
      </c>
      <c r="E203" s="187" t="str">
        <f>IFERROR(VLOOKUP(E201,祝日一覧!$A:$C,3,FALSE),"")</f>
        <v/>
      </c>
      <c r="F203" s="187" t="str">
        <f>IFERROR(VLOOKUP(F201,祝日一覧!$A:$C,3,FALSE),"")</f>
        <v/>
      </c>
      <c r="G203" s="187" t="str">
        <f>IFERROR(VLOOKUP(G201,祝日一覧!$A:$C,3,FALSE),"")</f>
        <v/>
      </c>
      <c r="H203" s="187" t="str">
        <f>IFERROR(VLOOKUP(H201,祝日一覧!$A:$C,3,FALSE),"")</f>
        <v/>
      </c>
      <c r="I203" s="187" t="str">
        <f>IFERROR(VLOOKUP(I201,祝日一覧!$A:$C,3,FALSE),"")</f>
        <v/>
      </c>
      <c r="J203" s="187" t="str">
        <f>IFERROR(VLOOKUP(J201,祝日一覧!$A:$C,3,FALSE),"")</f>
        <v/>
      </c>
      <c r="K203" s="187" t="str">
        <f>IFERROR(VLOOKUP(K201,祝日一覧!$A:$C,3,FALSE),"")</f>
        <v/>
      </c>
      <c r="L203" s="187" t="str">
        <f>IFERROR(VLOOKUP(L201,祝日一覧!$A:$C,3,FALSE),"")</f>
        <v/>
      </c>
      <c r="M203" s="187" t="str">
        <f>IFERROR(VLOOKUP(M201,祝日一覧!$A:$C,3,FALSE),"")</f>
        <v>建国記念の日</v>
      </c>
      <c r="N203" s="187" t="str">
        <f>IFERROR(VLOOKUP(N201,祝日一覧!$A:$C,3,FALSE),"")</f>
        <v/>
      </c>
      <c r="O203" s="187" t="str">
        <f>IFERROR(VLOOKUP(O201,祝日一覧!$A:$C,3,FALSE),"")</f>
        <v/>
      </c>
      <c r="P203" s="187" t="str">
        <f>IFERROR(VLOOKUP(P201,祝日一覧!$A:$C,3,FALSE),"")</f>
        <v/>
      </c>
      <c r="Q203" s="187" t="str">
        <f>IFERROR(VLOOKUP(Q201,祝日一覧!$A:$C,3,FALSE),"")</f>
        <v/>
      </c>
      <c r="R203" s="187" t="str">
        <f>IFERROR(VLOOKUP(R201,祝日一覧!$A:$C,3,FALSE),"")</f>
        <v/>
      </c>
      <c r="S203" s="187" t="str">
        <f>IFERROR(VLOOKUP(S201,祝日一覧!$A:$C,3,FALSE),"")</f>
        <v/>
      </c>
      <c r="T203" s="187" t="str">
        <f>IFERROR(VLOOKUP(T201,祝日一覧!$A:$C,3,FALSE),"")</f>
        <v/>
      </c>
      <c r="U203" s="187" t="str">
        <f>IFERROR(VLOOKUP(U201,祝日一覧!$A:$C,3,FALSE),"")</f>
        <v/>
      </c>
      <c r="V203" s="187" t="str">
        <f>IFERROR(VLOOKUP(V201,祝日一覧!$A:$C,3,FALSE),"")</f>
        <v/>
      </c>
      <c r="W203" s="187" t="str">
        <f>IFERROR(VLOOKUP(W201,祝日一覧!$A:$C,3,FALSE),"")</f>
        <v/>
      </c>
      <c r="X203" s="187" t="str">
        <f>IFERROR(VLOOKUP(X201,祝日一覧!$A:$C,3,FALSE),"")</f>
        <v/>
      </c>
      <c r="Y203" s="187" t="str">
        <f>IFERROR(VLOOKUP(Y201,祝日一覧!$A:$C,3,FALSE),"")</f>
        <v>天皇誕生日</v>
      </c>
      <c r="Z203" s="187" t="str">
        <f>IFERROR(VLOOKUP(Z201,祝日一覧!$A:$C,3,FALSE),"")</f>
        <v/>
      </c>
      <c r="AA203" s="187" t="str">
        <f>IFERROR(VLOOKUP(AA201,祝日一覧!$A:$C,3,FALSE),"")</f>
        <v/>
      </c>
      <c r="AB203" s="187" t="str">
        <f>IFERROR(VLOOKUP(AB201,祝日一覧!$A:$C,3,FALSE),"")</f>
        <v/>
      </c>
      <c r="AC203" s="187" t="str">
        <f>IFERROR(VLOOKUP(AC201,祝日一覧!$A:$C,3,FALSE),"")</f>
        <v/>
      </c>
      <c r="AD203" s="187" t="str">
        <f>IFERROR(VLOOKUP(AD201,祝日一覧!$A:$C,3,FALSE),"")</f>
        <v/>
      </c>
      <c r="AE203" s="187" t="str">
        <f>IFERROR(VLOOKUP(AE201,祝日一覧!$A:$C,3,FALSE),"")</f>
        <v/>
      </c>
      <c r="AF203" s="187" t="str">
        <f>IFERROR(VLOOKUP(AF201,祝日一覧!$A:$C,3,FALSE),"")</f>
        <v/>
      </c>
      <c r="AG203" s="229" t="str">
        <f>IFERROR(VLOOKUP(AG201,祝日一覧!$A:$C,3,FALSE),"")</f>
        <v/>
      </c>
      <c r="AH203" s="249"/>
      <c r="AI203" s="193"/>
      <c r="AJ203" s="247"/>
      <c r="AK203" s="195"/>
      <c r="AL203" s="237"/>
      <c r="AM203" s="239"/>
      <c r="AN203" s="235"/>
      <c r="AO203" s="216"/>
      <c r="AP203" s="216"/>
      <c r="AQ203" s="57"/>
      <c r="AR203" s="58"/>
    </row>
    <row r="204" spans="1:45" s="4" customFormat="1" ht="20.100000000000001" hidden="1" customHeight="1" outlineLevel="1" thickBot="1" x14ac:dyDescent="0.2">
      <c r="B204" s="228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  <c r="AE204" s="227"/>
      <c r="AF204" s="227"/>
      <c r="AG204" s="230"/>
      <c r="AH204" s="250"/>
      <c r="AI204" s="5"/>
      <c r="AJ204" s="66" t="e">
        <f>AVERAGE(AJ205:AJ210)</f>
        <v>#DIV/0!</v>
      </c>
      <c r="AK204" s="33" t="e">
        <f>IF(AJ204&gt;=0.285,"達成","未")</f>
        <v>#DIV/0!</v>
      </c>
      <c r="AL204" s="116"/>
      <c r="AM204" s="117" t="e">
        <f>AVERAGE(AM205:AM209)</f>
        <v>#DIV/0!</v>
      </c>
      <c r="AN204" s="109" t="s">
        <v>69</v>
      </c>
      <c r="AO204" s="93" t="s">
        <v>70</v>
      </c>
      <c r="AP204" s="94" t="s">
        <v>71</v>
      </c>
      <c r="AQ204" s="96" t="s">
        <v>72</v>
      </c>
      <c r="AR204" s="96" t="s">
        <v>59</v>
      </c>
      <c r="AS204" s="88" t="s">
        <v>68</v>
      </c>
    </row>
    <row r="205" spans="1:45" s="4" customFormat="1" ht="20.100000000000001" hidden="1" customHeight="1" outlineLevel="1" x14ac:dyDescent="0.15">
      <c r="B205" s="69" t="str">
        <f>IF($R$5&lt;&gt;"",$R$5,"-")</f>
        <v>-</v>
      </c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98"/>
      <c r="AH205" s="132" t="str">
        <f t="shared" ref="AH205:AH210" si="202">IF(B205="-",B205,"手入力")</f>
        <v>-</v>
      </c>
      <c r="AI205" s="147">
        <f t="shared" ref="AI205:AI210" si="203">AQ205</f>
        <v>0</v>
      </c>
      <c r="AJ205" s="64" t="str">
        <f>IFERROR(AI205/AO205,"")</f>
        <v/>
      </c>
      <c r="AK205" s="106" t="str">
        <f>IFERROR(IF(B205="-",B205,IF(AI205/AO205&gt;=0.285,"達成","未")),"-")</f>
        <v>-</v>
      </c>
      <c r="AL205" s="149">
        <f>AR205</f>
        <v>0</v>
      </c>
      <c r="AM205" s="127" t="str">
        <f>IFERROR(AL205/AP205,"")</f>
        <v/>
      </c>
      <c r="AN205" s="152">
        <f>COUNT(C201:AG201)</f>
        <v>28</v>
      </c>
      <c r="AO205" s="153">
        <f>IF(OR(B205="-",B205=""),0,IFERROR(AN205-AH205,))</f>
        <v>0</v>
      </c>
      <c r="AP205" s="153">
        <f>AO205+AP193</f>
        <v>0</v>
      </c>
      <c r="AQ205" s="143">
        <f>COUNTIF(C205:AG205,"○")</f>
        <v>0</v>
      </c>
      <c r="AR205" s="143">
        <f>AR193+AQ205</f>
        <v>0</v>
      </c>
      <c r="AS205" s="144">
        <f>IF(AS206&gt;=1,0,IF(SUM(AO205:AO210)=0,1,IF(AK204="達成",1,0)))</f>
        <v>1</v>
      </c>
    </row>
    <row r="206" spans="1:45" s="4" customFormat="1" ht="20.100000000000001" hidden="1" customHeight="1" outlineLevel="1" x14ac:dyDescent="0.15">
      <c r="B206" s="60" t="str">
        <f>IF($S$5&lt;&gt;"",$S$5,"-")</f>
        <v>-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5"/>
      <c r="AH206" s="130" t="str">
        <f t="shared" si="202"/>
        <v>-</v>
      </c>
      <c r="AI206" s="148">
        <f t="shared" si="203"/>
        <v>0</v>
      </c>
      <c r="AJ206" s="53" t="str">
        <f>IFERROR(AI206/AO206,"")</f>
        <v/>
      </c>
      <c r="AK206" s="107" t="str">
        <f t="shared" ref="AK206:AK210" si="204">IFERROR(IF(B206="-",B206,IF(AI206/AO206&gt;=0.285,"達成","未")),"-")</f>
        <v>-</v>
      </c>
      <c r="AL206" s="150">
        <f>AR206</f>
        <v>0</v>
      </c>
      <c r="AM206" s="121" t="str">
        <f>IFERROR(AL206/AP206,"")</f>
        <v/>
      </c>
      <c r="AN206" s="152">
        <f>COUNT(C201:AG201)</f>
        <v>28</v>
      </c>
      <c r="AO206" s="153">
        <f>IF(OR(B206="-",B206=""),0,IFERROR(AN206-AH206,))</f>
        <v>0</v>
      </c>
      <c r="AP206" s="153">
        <f>AO206+AP194</f>
        <v>0</v>
      </c>
      <c r="AQ206" s="153">
        <f>COUNTIF(C206:AG206,"○")</f>
        <v>0</v>
      </c>
      <c r="AR206" s="153">
        <f>AR194+AQ206</f>
        <v>0</v>
      </c>
      <c r="AS206" s="49">
        <f>COUNTIF(AH205:AH210,"手入力")</f>
        <v>0</v>
      </c>
    </row>
    <row r="207" spans="1:45" s="4" customFormat="1" ht="20.100000000000001" hidden="1" customHeight="1" outlineLevel="1" x14ac:dyDescent="0.15">
      <c r="B207" s="60" t="str">
        <f>IF($T$5&lt;&gt;"",$T$5,"-")</f>
        <v>-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5"/>
      <c r="AH207" s="130" t="str">
        <f t="shared" si="202"/>
        <v>-</v>
      </c>
      <c r="AI207" s="148">
        <f t="shared" si="203"/>
        <v>0</v>
      </c>
      <c r="AJ207" s="53" t="str">
        <f>IFERROR(AI207/AO207,"")</f>
        <v/>
      </c>
      <c r="AK207" s="107" t="str">
        <f t="shared" si="204"/>
        <v>-</v>
      </c>
      <c r="AL207" s="150">
        <f>AR207</f>
        <v>0</v>
      </c>
      <c r="AM207" s="121" t="str">
        <f>IFERROR(AL207/AP207,"")</f>
        <v/>
      </c>
      <c r="AN207" s="152">
        <f>COUNT(C201:AG201)</f>
        <v>28</v>
      </c>
      <c r="AO207" s="153">
        <f t="shared" ref="AO207:AO210" si="205">IF(OR(B207="-",B207=""),0,IFERROR(AN207-AH207,))</f>
        <v>0</v>
      </c>
      <c r="AP207" s="153">
        <f t="shared" ref="AP207:AP210" si="206">AO207+AP195</f>
        <v>0</v>
      </c>
      <c r="AQ207" s="153">
        <f>COUNTIF(C207:AG207,"○")</f>
        <v>0</v>
      </c>
      <c r="AR207" s="153">
        <f t="shared" ref="AR207:AR209" si="207">AR195+AQ207</f>
        <v>0</v>
      </c>
      <c r="AS207" s="49"/>
    </row>
    <row r="208" spans="1:45" s="4" customFormat="1" ht="20.100000000000001" hidden="1" customHeight="1" outlineLevel="1" x14ac:dyDescent="0.15">
      <c r="B208" s="60" t="str">
        <f>IF($U$5&lt;&gt;"",$U$5,"-")</f>
        <v>-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5"/>
      <c r="AH208" s="130" t="str">
        <f t="shared" si="202"/>
        <v>-</v>
      </c>
      <c r="AI208" s="148">
        <f t="shared" si="203"/>
        <v>0</v>
      </c>
      <c r="AJ208" s="53" t="str">
        <f t="shared" ref="AJ208:AJ209" si="208">IFERROR(AI208/AO208,"")</f>
        <v/>
      </c>
      <c r="AK208" s="107" t="str">
        <f t="shared" si="204"/>
        <v>-</v>
      </c>
      <c r="AL208" s="150">
        <f>AR208</f>
        <v>0</v>
      </c>
      <c r="AM208" s="121" t="str">
        <f>IFERROR(AL208/AP208,"")</f>
        <v/>
      </c>
      <c r="AN208" s="152">
        <f>COUNT(C201:AG201)</f>
        <v>28</v>
      </c>
      <c r="AO208" s="153">
        <f t="shared" si="205"/>
        <v>0</v>
      </c>
      <c r="AP208" s="153">
        <f t="shared" si="206"/>
        <v>0</v>
      </c>
      <c r="AQ208" s="153">
        <f>COUNTIF(C208:AG208,"○")</f>
        <v>0</v>
      </c>
      <c r="AR208" s="153">
        <f t="shared" si="207"/>
        <v>0</v>
      </c>
      <c r="AS208" s="49"/>
    </row>
    <row r="209" spans="1:45" s="4" customFormat="1" ht="20.100000000000001" hidden="1" customHeight="1" outlineLevel="1" x14ac:dyDescent="0.15">
      <c r="B209" s="60" t="str">
        <f>IF($V$5&lt;&gt;"",$V$5,"-")</f>
        <v>-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5"/>
      <c r="AH209" s="130" t="str">
        <f t="shared" si="202"/>
        <v>-</v>
      </c>
      <c r="AI209" s="148">
        <f t="shared" si="203"/>
        <v>0</v>
      </c>
      <c r="AJ209" s="53" t="str">
        <f t="shared" si="208"/>
        <v/>
      </c>
      <c r="AK209" s="107" t="str">
        <f t="shared" si="204"/>
        <v>-</v>
      </c>
      <c r="AL209" s="150">
        <f>AR209</f>
        <v>0</v>
      </c>
      <c r="AM209" s="121" t="str">
        <f>IFERROR(AL209/AP209,"")</f>
        <v/>
      </c>
      <c r="AN209" s="152">
        <f>COUNT(C201:AG201)</f>
        <v>28</v>
      </c>
      <c r="AO209" s="153">
        <f t="shared" si="205"/>
        <v>0</v>
      </c>
      <c r="AP209" s="153">
        <f t="shared" si="206"/>
        <v>0</v>
      </c>
      <c r="AQ209" s="153">
        <f>COUNTIF(C209:AG209,"○")</f>
        <v>0</v>
      </c>
      <c r="AR209" s="153">
        <f t="shared" si="207"/>
        <v>0</v>
      </c>
      <c r="AS209" s="49"/>
    </row>
    <row r="210" spans="1:45" s="4" customFormat="1" ht="20.100000000000001" hidden="1" customHeight="1" outlineLevel="1" thickBot="1" x14ac:dyDescent="0.2">
      <c r="B210" s="61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79"/>
      <c r="AH210" s="131" t="str">
        <f t="shared" si="202"/>
        <v>-</v>
      </c>
      <c r="AI210" s="5">
        <f t="shared" si="203"/>
        <v>0</v>
      </c>
      <c r="AJ210" s="66" t="str">
        <f>IFERROR(AI210/AO210,"")</f>
        <v/>
      </c>
      <c r="AK210" s="33" t="str">
        <f t="shared" si="204"/>
        <v>-</v>
      </c>
      <c r="AL210" s="122">
        <f t="shared" ref="AL210" si="209">AR210</f>
        <v>0</v>
      </c>
      <c r="AM210" s="117" t="str">
        <f t="shared" ref="AM210" si="210">IFERROR(AL210/AP210,"")</f>
        <v/>
      </c>
      <c r="AN210" s="152">
        <f>COUNT(C201:AG201)</f>
        <v>28</v>
      </c>
      <c r="AO210" s="153">
        <f t="shared" si="205"/>
        <v>0</v>
      </c>
      <c r="AP210" s="153">
        <f t="shared" si="206"/>
        <v>0</v>
      </c>
      <c r="AQ210" s="153">
        <f t="shared" ref="AQ210" si="211">COUNTIF(C210:AG210,"○")</f>
        <v>0</v>
      </c>
      <c r="AR210" s="153">
        <f>AR198+AQ210</f>
        <v>0</v>
      </c>
      <c r="AS210" s="49"/>
    </row>
    <row r="211" spans="1:45" hidden="1" outlineLevel="1" x14ac:dyDescent="0.15">
      <c r="AR211" s="35"/>
    </row>
    <row r="212" spans="1:45" s="4" customFormat="1" ht="12.95" hidden="1" customHeight="1" outlineLevel="1" x14ac:dyDescent="0.15">
      <c r="A212" s="2"/>
      <c r="B212" s="155" t="s">
        <v>0</v>
      </c>
      <c r="C212" s="199">
        <f>DATE(YEAR(C200),MONTH(C200)+1,DAY(C200))</f>
        <v>46082</v>
      </c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48" t="s">
        <v>17</v>
      </c>
      <c r="AI212" s="203" t="s">
        <v>48</v>
      </c>
      <c r="AJ212" s="204"/>
      <c r="AK212" s="205"/>
      <c r="AL212" s="240" t="s">
        <v>11</v>
      </c>
      <c r="AM212" s="241"/>
      <c r="AN212" s="234" t="s">
        <v>16</v>
      </c>
      <c r="AO212" s="215" t="s">
        <v>18</v>
      </c>
      <c r="AP212" s="189" t="s">
        <v>19</v>
      </c>
      <c r="AQ212" s="191"/>
      <c r="AR212" s="177"/>
    </row>
    <row r="213" spans="1:45" s="4" customFormat="1" ht="12.95" hidden="1" customHeight="1" outlineLevel="1" x14ac:dyDescent="0.15">
      <c r="A213" s="2"/>
      <c r="B213" s="12" t="s">
        <v>1</v>
      </c>
      <c r="C213" s="13">
        <f>DATE(YEAR(C212),MONTH(C212),DAY(C212))</f>
        <v>46082</v>
      </c>
      <c r="D213" s="13">
        <f>IF(MONTH(DATE(YEAR(C213),MONTH(C213),DAY(C213)+1))=MONTH($C212),DATE(YEAR(C213),MONTH(C213),DAY(C213)+1),"")</f>
        <v>46083</v>
      </c>
      <c r="E213" s="13">
        <f t="shared" ref="E213:AG213" si="212">IF(MONTH(DATE(YEAR(D213),MONTH(D213),DAY(D213)+1))=MONTH($C212),DATE(YEAR(D213),MONTH(D213),DAY(D213)+1),"")</f>
        <v>46084</v>
      </c>
      <c r="F213" s="18">
        <f t="shared" si="212"/>
        <v>46085</v>
      </c>
      <c r="G213" s="13">
        <f t="shared" si="212"/>
        <v>46086</v>
      </c>
      <c r="H213" s="13">
        <f t="shared" si="212"/>
        <v>46087</v>
      </c>
      <c r="I213" s="13">
        <f t="shared" si="212"/>
        <v>46088</v>
      </c>
      <c r="J213" s="13">
        <f t="shared" si="212"/>
        <v>46089</v>
      </c>
      <c r="K213" s="13">
        <f t="shared" si="212"/>
        <v>46090</v>
      </c>
      <c r="L213" s="13">
        <f t="shared" si="212"/>
        <v>46091</v>
      </c>
      <c r="M213" s="13">
        <f t="shared" si="212"/>
        <v>46092</v>
      </c>
      <c r="N213" s="13">
        <f t="shared" si="212"/>
        <v>46093</v>
      </c>
      <c r="O213" s="13">
        <f t="shared" si="212"/>
        <v>46094</v>
      </c>
      <c r="P213" s="13">
        <f t="shared" si="212"/>
        <v>46095</v>
      </c>
      <c r="Q213" s="13">
        <f t="shared" si="212"/>
        <v>46096</v>
      </c>
      <c r="R213" s="13">
        <f t="shared" si="212"/>
        <v>46097</v>
      </c>
      <c r="S213" s="13">
        <f t="shared" si="212"/>
        <v>46098</v>
      </c>
      <c r="T213" s="13">
        <f t="shared" si="212"/>
        <v>46099</v>
      </c>
      <c r="U213" s="13">
        <f t="shared" si="212"/>
        <v>46100</v>
      </c>
      <c r="V213" s="13">
        <f t="shared" si="212"/>
        <v>46101</v>
      </c>
      <c r="W213" s="13">
        <f t="shared" si="212"/>
        <v>46102</v>
      </c>
      <c r="X213" s="13">
        <f t="shared" si="212"/>
        <v>46103</v>
      </c>
      <c r="Y213" s="13">
        <f t="shared" si="212"/>
        <v>46104</v>
      </c>
      <c r="Z213" s="13">
        <f t="shared" si="212"/>
        <v>46105</v>
      </c>
      <c r="AA213" s="13">
        <f t="shared" si="212"/>
        <v>46106</v>
      </c>
      <c r="AB213" s="13">
        <f t="shared" si="212"/>
        <v>46107</v>
      </c>
      <c r="AC213" s="13">
        <f t="shared" si="212"/>
        <v>46108</v>
      </c>
      <c r="AD213" s="13">
        <f t="shared" si="212"/>
        <v>46109</v>
      </c>
      <c r="AE213" s="13">
        <f t="shared" si="212"/>
        <v>46110</v>
      </c>
      <c r="AF213" s="13">
        <f t="shared" si="212"/>
        <v>46111</v>
      </c>
      <c r="AG213" s="32">
        <f t="shared" si="212"/>
        <v>46112</v>
      </c>
      <c r="AH213" s="249"/>
      <c r="AI213" s="206"/>
      <c r="AJ213" s="207"/>
      <c r="AK213" s="208"/>
      <c r="AL213" s="242"/>
      <c r="AM213" s="243"/>
      <c r="AN213" s="235"/>
      <c r="AO213" s="216"/>
      <c r="AP213" s="190"/>
      <c r="AQ213" s="191"/>
      <c r="AR213" s="177"/>
    </row>
    <row r="214" spans="1:45" s="4" customFormat="1" ht="12.95" hidden="1" customHeight="1" outlineLevel="1" x14ac:dyDescent="0.15">
      <c r="A214" s="2"/>
      <c r="B214" s="12" t="s">
        <v>2</v>
      </c>
      <c r="C214" s="14" t="str">
        <f t="shared" ref="C214:AG214" si="213">TEXT(C213,"aaa")</f>
        <v>日</v>
      </c>
      <c r="D214" s="14" t="str">
        <f t="shared" si="213"/>
        <v>月</v>
      </c>
      <c r="E214" s="14" t="str">
        <f t="shared" si="213"/>
        <v>火</v>
      </c>
      <c r="F214" s="19" t="str">
        <f t="shared" si="213"/>
        <v>水</v>
      </c>
      <c r="G214" s="14" t="str">
        <f t="shared" si="213"/>
        <v>木</v>
      </c>
      <c r="H214" s="14" t="str">
        <f t="shared" si="213"/>
        <v>金</v>
      </c>
      <c r="I214" s="14" t="str">
        <f t="shared" si="213"/>
        <v>土</v>
      </c>
      <c r="J214" s="14" t="str">
        <f t="shared" si="213"/>
        <v>日</v>
      </c>
      <c r="K214" s="14" t="str">
        <f t="shared" si="213"/>
        <v>月</v>
      </c>
      <c r="L214" s="14" t="str">
        <f t="shared" si="213"/>
        <v>火</v>
      </c>
      <c r="M214" s="14" t="str">
        <f t="shared" si="213"/>
        <v>水</v>
      </c>
      <c r="N214" s="14" t="str">
        <f t="shared" si="213"/>
        <v>木</v>
      </c>
      <c r="O214" s="14" t="str">
        <f t="shared" si="213"/>
        <v>金</v>
      </c>
      <c r="P214" s="14" t="str">
        <f t="shared" si="213"/>
        <v>土</v>
      </c>
      <c r="Q214" s="14" t="str">
        <f t="shared" si="213"/>
        <v>日</v>
      </c>
      <c r="R214" s="14" t="str">
        <f t="shared" si="213"/>
        <v>月</v>
      </c>
      <c r="S214" s="14" t="str">
        <f t="shared" si="213"/>
        <v>火</v>
      </c>
      <c r="T214" s="14" t="str">
        <f t="shared" si="213"/>
        <v>水</v>
      </c>
      <c r="U214" s="14" t="str">
        <f t="shared" si="213"/>
        <v>木</v>
      </c>
      <c r="V214" s="14" t="str">
        <f t="shared" si="213"/>
        <v>金</v>
      </c>
      <c r="W214" s="14" t="str">
        <f t="shared" si="213"/>
        <v>土</v>
      </c>
      <c r="X214" s="14" t="str">
        <f t="shared" si="213"/>
        <v>日</v>
      </c>
      <c r="Y214" s="14" t="str">
        <f t="shared" si="213"/>
        <v>月</v>
      </c>
      <c r="Z214" s="14" t="str">
        <f t="shared" si="213"/>
        <v>火</v>
      </c>
      <c r="AA214" s="14" t="str">
        <f t="shared" si="213"/>
        <v>水</v>
      </c>
      <c r="AB214" s="14" t="str">
        <f t="shared" si="213"/>
        <v>木</v>
      </c>
      <c r="AC214" s="14" t="str">
        <f t="shared" si="213"/>
        <v>金</v>
      </c>
      <c r="AD214" s="14" t="str">
        <f t="shared" si="213"/>
        <v>土</v>
      </c>
      <c r="AE214" s="14" t="str">
        <f t="shared" si="213"/>
        <v>日</v>
      </c>
      <c r="AF214" s="14" t="str">
        <f t="shared" si="213"/>
        <v>月</v>
      </c>
      <c r="AG214" s="145" t="str">
        <f t="shared" si="213"/>
        <v>火</v>
      </c>
      <c r="AH214" s="249"/>
      <c r="AI214" s="193" t="s">
        <v>42</v>
      </c>
      <c r="AJ214" s="247" t="s">
        <v>12</v>
      </c>
      <c r="AK214" s="195" t="s">
        <v>49</v>
      </c>
      <c r="AL214" s="236" t="s">
        <v>42</v>
      </c>
      <c r="AM214" s="238" t="s">
        <v>13</v>
      </c>
      <c r="AN214" s="234">
        <f>COUNT(C213:AG213)</f>
        <v>31</v>
      </c>
      <c r="AO214" s="215">
        <f>AN214-AH214</f>
        <v>31</v>
      </c>
      <c r="AP214" s="215">
        <f>SUM(AO$8:AO216)</f>
        <v>547</v>
      </c>
      <c r="AQ214" s="56"/>
      <c r="AR214" s="55"/>
    </row>
    <row r="215" spans="1:45" s="4" customFormat="1" ht="27" hidden="1" customHeight="1" outlineLevel="1" x14ac:dyDescent="0.15">
      <c r="A215" s="3"/>
      <c r="B215" s="185" t="s">
        <v>3</v>
      </c>
      <c r="C215" s="187" t="str">
        <f>IFERROR(VLOOKUP(C213,祝日一覧!$A:$C,3,FALSE),"")</f>
        <v/>
      </c>
      <c r="D215" s="187" t="str">
        <f>IFERROR(VLOOKUP(D213,祝日一覧!$A:$C,3,FALSE),"")</f>
        <v/>
      </c>
      <c r="E215" s="187" t="str">
        <f>IFERROR(VLOOKUP(E213,祝日一覧!$A:$C,3,FALSE),"")</f>
        <v/>
      </c>
      <c r="F215" s="187" t="str">
        <f>IFERROR(VLOOKUP(F213,祝日一覧!$A:$C,3,FALSE),"")</f>
        <v/>
      </c>
      <c r="G215" s="187" t="str">
        <f>IFERROR(VLOOKUP(G213,祝日一覧!$A:$C,3,FALSE),"")</f>
        <v/>
      </c>
      <c r="H215" s="187" t="str">
        <f>IFERROR(VLOOKUP(H213,祝日一覧!$A:$C,3,FALSE),"")</f>
        <v/>
      </c>
      <c r="I215" s="187" t="str">
        <f>IFERROR(VLOOKUP(I213,祝日一覧!$A:$C,3,FALSE),"")</f>
        <v/>
      </c>
      <c r="J215" s="187" t="str">
        <f>IFERROR(VLOOKUP(J213,祝日一覧!$A:$C,3,FALSE),"")</f>
        <v/>
      </c>
      <c r="K215" s="187" t="str">
        <f>IFERROR(VLOOKUP(K213,祝日一覧!$A:$C,3,FALSE),"")</f>
        <v/>
      </c>
      <c r="L215" s="187" t="str">
        <f>IFERROR(VLOOKUP(L213,祝日一覧!$A:$C,3,FALSE),"")</f>
        <v/>
      </c>
      <c r="M215" s="187" t="str">
        <f>IFERROR(VLOOKUP(M213,祝日一覧!$A:$C,3,FALSE),"")</f>
        <v/>
      </c>
      <c r="N215" s="187" t="str">
        <f>IFERROR(VLOOKUP(N213,祝日一覧!$A:$C,3,FALSE),"")</f>
        <v/>
      </c>
      <c r="O215" s="187" t="str">
        <f>IFERROR(VLOOKUP(O213,祝日一覧!$A:$C,3,FALSE),"")</f>
        <v/>
      </c>
      <c r="P215" s="187" t="str">
        <f>IFERROR(VLOOKUP(P213,祝日一覧!$A:$C,3,FALSE),"")</f>
        <v/>
      </c>
      <c r="Q215" s="187" t="str">
        <f>IFERROR(VLOOKUP(Q213,祝日一覧!$A:$C,3,FALSE),"")</f>
        <v/>
      </c>
      <c r="R215" s="187" t="str">
        <f>IFERROR(VLOOKUP(R213,祝日一覧!$A:$C,3,FALSE),"")</f>
        <v/>
      </c>
      <c r="S215" s="187" t="str">
        <f>IFERROR(VLOOKUP(S213,祝日一覧!$A:$C,3,FALSE),"")</f>
        <v/>
      </c>
      <c r="T215" s="187" t="str">
        <f>IFERROR(VLOOKUP(T213,祝日一覧!$A:$C,3,FALSE),"")</f>
        <v/>
      </c>
      <c r="U215" s="187" t="str">
        <f>IFERROR(VLOOKUP(U213,祝日一覧!$A:$C,3,FALSE),"")</f>
        <v/>
      </c>
      <c r="V215" s="187" t="str">
        <f>IFERROR(VLOOKUP(V213,祝日一覧!$A:$C,3,FALSE),"")</f>
        <v>春分の日</v>
      </c>
      <c r="W215" s="187" t="str">
        <f>IFERROR(VLOOKUP(W213,祝日一覧!$A:$C,3,FALSE),"")</f>
        <v/>
      </c>
      <c r="X215" s="187" t="str">
        <f>IFERROR(VLOOKUP(X213,祝日一覧!$A:$C,3,FALSE),"")</f>
        <v/>
      </c>
      <c r="Y215" s="187" t="str">
        <f>IFERROR(VLOOKUP(Y213,祝日一覧!$A:$C,3,FALSE),"")</f>
        <v/>
      </c>
      <c r="Z215" s="187" t="str">
        <f>IFERROR(VLOOKUP(Z213,祝日一覧!$A:$C,3,FALSE),"")</f>
        <v/>
      </c>
      <c r="AA215" s="187" t="str">
        <f>IFERROR(VLOOKUP(AA213,祝日一覧!$A:$C,3,FALSE),"")</f>
        <v/>
      </c>
      <c r="AB215" s="187" t="str">
        <f>IFERROR(VLOOKUP(AB213,祝日一覧!$A:$C,3,FALSE),"")</f>
        <v/>
      </c>
      <c r="AC215" s="187" t="str">
        <f>IFERROR(VLOOKUP(AC213,祝日一覧!$A:$C,3,FALSE),"")</f>
        <v/>
      </c>
      <c r="AD215" s="187" t="str">
        <f>IFERROR(VLOOKUP(AD213,祝日一覧!$A:$C,3,FALSE),"")</f>
        <v/>
      </c>
      <c r="AE215" s="187" t="str">
        <f>IFERROR(VLOOKUP(AE213,祝日一覧!$A:$C,3,FALSE),"")</f>
        <v/>
      </c>
      <c r="AF215" s="187" t="str">
        <f>IFERROR(VLOOKUP(AF213,祝日一覧!$A:$C,3,FALSE),"")</f>
        <v/>
      </c>
      <c r="AG215" s="229" t="str">
        <f>IFERROR(VLOOKUP(AG213,祝日一覧!$A:$C,3,FALSE),"")</f>
        <v/>
      </c>
      <c r="AH215" s="249"/>
      <c r="AI215" s="193"/>
      <c r="AJ215" s="247"/>
      <c r="AK215" s="195"/>
      <c r="AL215" s="237"/>
      <c r="AM215" s="239"/>
      <c r="AN215" s="235"/>
      <c r="AO215" s="216"/>
      <c r="AP215" s="216"/>
      <c r="AQ215" s="57"/>
      <c r="AR215" s="58"/>
    </row>
    <row r="216" spans="1:45" s="4" customFormat="1" ht="20.100000000000001" hidden="1" customHeight="1" outlineLevel="1" thickBot="1" x14ac:dyDescent="0.2">
      <c r="B216" s="228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30"/>
      <c r="AH216" s="250"/>
      <c r="AI216" s="5"/>
      <c r="AJ216" s="66" t="e">
        <f>AVERAGE(AJ217:AJ222)</f>
        <v>#DIV/0!</v>
      </c>
      <c r="AK216" s="33" t="e">
        <f>IF(AJ216&gt;=0.285,"達成","未")</f>
        <v>#DIV/0!</v>
      </c>
      <c r="AL216" s="116"/>
      <c r="AM216" s="117" t="e">
        <f>AVERAGE(AM217:AM221)</f>
        <v>#DIV/0!</v>
      </c>
      <c r="AN216" s="109" t="s">
        <v>69</v>
      </c>
      <c r="AO216" s="93" t="s">
        <v>70</v>
      </c>
      <c r="AP216" s="94" t="s">
        <v>71</v>
      </c>
      <c r="AQ216" s="96" t="s">
        <v>72</v>
      </c>
      <c r="AR216" s="96" t="s">
        <v>59</v>
      </c>
      <c r="AS216" s="88" t="s">
        <v>68</v>
      </c>
    </row>
    <row r="217" spans="1:45" s="4" customFormat="1" ht="20.100000000000001" hidden="1" customHeight="1" outlineLevel="1" x14ac:dyDescent="0.15">
      <c r="B217" s="69" t="str">
        <f>IF($R$5&lt;&gt;"",$R$5,"-")</f>
        <v>-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98"/>
      <c r="AH217" s="132" t="str">
        <f t="shared" ref="AH217:AH222" si="214">IF(B217="-",B217,"手入力")</f>
        <v>-</v>
      </c>
      <c r="AI217" s="147">
        <f t="shared" ref="AI217:AI222" si="215">AQ217</f>
        <v>0</v>
      </c>
      <c r="AJ217" s="64" t="str">
        <f>IFERROR(AI217/AO217,"")</f>
        <v/>
      </c>
      <c r="AK217" s="106" t="str">
        <f>IFERROR(IF(B217="-",B217,IF(AI217/AO217&gt;=0.285,"達成","未")),"-")</f>
        <v>-</v>
      </c>
      <c r="AL217" s="149">
        <f>AR217</f>
        <v>0</v>
      </c>
      <c r="AM217" s="127" t="str">
        <f>IFERROR(AL217/AP217,"")</f>
        <v/>
      </c>
      <c r="AN217" s="152">
        <f>COUNT(C213:AG213)</f>
        <v>31</v>
      </c>
      <c r="AO217" s="153">
        <f>IF(OR(B217="-",B217=""),0,IFERROR(AN217-AH217,))</f>
        <v>0</v>
      </c>
      <c r="AP217" s="153">
        <f>AO217+AP205</f>
        <v>0</v>
      </c>
      <c r="AQ217" s="143">
        <f>COUNTIF(C217:AG217,"○")</f>
        <v>0</v>
      </c>
      <c r="AR217" s="143">
        <f>AR205+AQ217</f>
        <v>0</v>
      </c>
      <c r="AS217" s="144">
        <f>IF(AS218&gt;=1,0,IF(SUM(AO217:AO222)=0,1,IF(AK216="達成",1,0)))</f>
        <v>1</v>
      </c>
    </row>
    <row r="218" spans="1:45" s="4" customFormat="1" ht="20.100000000000001" hidden="1" customHeight="1" outlineLevel="1" x14ac:dyDescent="0.15">
      <c r="B218" s="60" t="str">
        <f>IF($S$5&lt;&gt;"",$S$5,"-")</f>
        <v>-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5"/>
      <c r="AH218" s="130" t="str">
        <f t="shared" si="214"/>
        <v>-</v>
      </c>
      <c r="AI218" s="148">
        <f t="shared" si="215"/>
        <v>0</v>
      </c>
      <c r="AJ218" s="53" t="str">
        <f>IFERROR(AI218/AO218,"")</f>
        <v/>
      </c>
      <c r="AK218" s="107" t="str">
        <f t="shared" ref="AK218:AK222" si="216">IFERROR(IF(B218="-",B218,IF(AI218/AO218&gt;=0.285,"達成","未")),"-")</f>
        <v>-</v>
      </c>
      <c r="AL218" s="150">
        <f>AR218</f>
        <v>0</v>
      </c>
      <c r="AM218" s="121" t="str">
        <f>IFERROR(AL218/AP218,"")</f>
        <v/>
      </c>
      <c r="AN218" s="152">
        <f>COUNT(C213:AG213)</f>
        <v>31</v>
      </c>
      <c r="AO218" s="153">
        <f>IF(OR(B218="-",B218=""),0,IFERROR(AN218-AH218,))</f>
        <v>0</v>
      </c>
      <c r="AP218" s="153">
        <f>AO218+AP206</f>
        <v>0</v>
      </c>
      <c r="AQ218" s="153">
        <f>COUNTIF(C218:AG218,"○")</f>
        <v>0</v>
      </c>
      <c r="AR218" s="153">
        <f>AR206+AQ218</f>
        <v>0</v>
      </c>
      <c r="AS218" s="49">
        <f>COUNTIF(AH217:AH222,"手入力")</f>
        <v>0</v>
      </c>
    </row>
    <row r="219" spans="1:45" s="4" customFormat="1" ht="20.100000000000001" hidden="1" customHeight="1" outlineLevel="1" x14ac:dyDescent="0.15">
      <c r="B219" s="60" t="str">
        <f>IF($T$5&lt;&gt;"",$T$5,"-")</f>
        <v>-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5"/>
      <c r="AH219" s="130" t="str">
        <f t="shared" si="214"/>
        <v>-</v>
      </c>
      <c r="AI219" s="148">
        <f t="shared" si="215"/>
        <v>0</v>
      </c>
      <c r="AJ219" s="53" t="str">
        <f>IFERROR(AI219/AO219,"")</f>
        <v/>
      </c>
      <c r="AK219" s="107" t="str">
        <f t="shared" si="216"/>
        <v>-</v>
      </c>
      <c r="AL219" s="150">
        <f>AR219</f>
        <v>0</v>
      </c>
      <c r="AM219" s="121" t="str">
        <f>IFERROR(AL219/AP219,"")</f>
        <v/>
      </c>
      <c r="AN219" s="152">
        <f>COUNT(C213:AG213)</f>
        <v>31</v>
      </c>
      <c r="AO219" s="153">
        <f t="shared" ref="AO219:AO222" si="217">IF(OR(B219="-",B219=""),0,IFERROR(AN219-AH219,))</f>
        <v>0</v>
      </c>
      <c r="AP219" s="153">
        <f t="shared" ref="AP219:AP222" si="218">AO219+AP207</f>
        <v>0</v>
      </c>
      <c r="AQ219" s="153">
        <f>COUNTIF(C219:AG219,"○")</f>
        <v>0</v>
      </c>
      <c r="AR219" s="153">
        <f t="shared" ref="AR219:AR221" si="219">AR207+AQ219</f>
        <v>0</v>
      </c>
      <c r="AS219" s="49"/>
    </row>
    <row r="220" spans="1:45" s="4" customFormat="1" ht="20.100000000000001" hidden="1" customHeight="1" outlineLevel="1" x14ac:dyDescent="0.15">
      <c r="B220" s="60" t="str">
        <f>IF($U$5&lt;&gt;"",$U$5,"-")</f>
        <v>-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5"/>
      <c r="AH220" s="130" t="str">
        <f t="shared" si="214"/>
        <v>-</v>
      </c>
      <c r="AI220" s="148">
        <f t="shared" si="215"/>
        <v>0</v>
      </c>
      <c r="AJ220" s="53" t="str">
        <f t="shared" ref="AJ220:AJ221" si="220">IFERROR(AI220/AO220,"")</f>
        <v/>
      </c>
      <c r="AK220" s="107" t="str">
        <f t="shared" si="216"/>
        <v>-</v>
      </c>
      <c r="AL220" s="150">
        <f>AR220</f>
        <v>0</v>
      </c>
      <c r="AM220" s="121" t="str">
        <f>IFERROR(AL220/AP220,"")</f>
        <v/>
      </c>
      <c r="AN220" s="152">
        <f>COUNT(C213:AG213)</f>
        <v>31</v>
      </c>
      <c r="AO220" s="153">
        <f t="shared" si="217"/>
        <v>0</v>
      </c>
      <c r="AP220" s="153">
        <f t="shared" si="218"/>
        <v>0</v>
      </c>
      <c r="AQ220" s="153">
        <f>COUNTIF(C220:AG220,"○")</f>
        <v>0</v>
      </c>
      <c r="AR220" s="153">
        <f t="shared" si="219"/>
        <v>0</v>
      </c>
      <c r="AS220" s="49"/>
    </row>
    <row r="221" spans="1:45" s="4" customFormat="1" ht="20.100000000000001" hidden="1" customHeight="1" outlineLevel="1" x14ac:dyDescent="0.15">
      <c r="B221" s="60" t="str">
        <f>IF($V$5&lt;&gt;"",$V$5,"-")</f>
        <v>-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5"/>
      <c r="AH221" s="130" t="str">
        <f t="shared" si="214"/>
        <v>-</v>
      </c>
      <c r="AI221" s="148">
        <f t="shared" si="215"/>
        <v>0</v>
      </c>
      <c r="AJ221" s="53" t="str">
        <f t="shared" si="220"/>
        <v/>
      </c>
      <c r="AK221" s="107" t="str">
        <f t="shared" si="216"/>
        <v>-</v>
      </c>
      <c r="AL221" s="150">
        <f>AR221</f>
        <v>0</v>
      </c>
      <c r="AM221" s="121" t="str">
        <f>IFERROR(AL221/AP221,"")</f>
        <v/>
      </c>
      <c r="AN221" s="152">
        <f>COUNT(C213:AG213)</f>
        <v>31</v>
      </c>
      <c r="AO221" s="153">
        <f t="shared" si="217"/>
        <v>0</v>
      </c>
      <c r="AP221" s="153">
        <f t="shared" si="218"/>
        <v>0</v>
      </c>
      <c r="AQ221" s="153">
        <f>COUNTIF(C221:AG221,"○")</f>
        <v>0</v>
      </c>
      <c r="AR221" s="153">
        <f t="shared" si="219"/>
        <v>0</v>
      </c>
      <c r="AS221" s="49"/>
    </row>
    <row r="222" spans="1:45" s="4" customFormat="1" ht="20.100000000000001" hidden="1" customHeight="1" outlineLevel="1" thickBot="1" x14ac:dyDescent="0.2">
      <c r="B222" s="61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79"/>
      <c r="AH222" s="131" t="str">
        <f t="shared" si="214"/>
        <v>-</v>
      </c>
      <c r="AI222" s="5">
        <f t="shared" si="215"/>
        <v>0</v>
      </c>
      <c r="AJ222" s="66" t="str">
        <f>IFERROR(AI222/AO222,"")</f>
        <v/>
      </c>
      <c r="AK222" s="33" t="str">
        <f t="shared" si="216"/>
        <v>-</v>
      </c>
      <c r="AL222" s="122">
        <f t="shared" ref="AL222" si="221">AR222</f>
        <v>0</v>
      </c>
      <c r="AM222" s="117" t="str">
        <f t="shared" ref="AM222" si="222">IFERROR(AL222/AP222,"")</f>
        <v/>
      </c>
      <c r="AN222" s="152">
        <f>COUNT(C213:AG213)</f>
        <v>31</v>
      </c>
      <c r="AO222" s="153">
        <f t="shared" si="217"/>
        <v>0</v>
      </c>
      <c r="AP222" s="153">
        <f t="shared" si="218"/>
        <v>0</v>
      </c>
      <c r="AQ222" s="153">
        <f t="shared" ref="AQ222" si="223">COUNTIF(C222:AG222,"○")</f>
        <v>0</v>
      </c>
      <c r="AR222" s="153">
        <f>AR210+AQ222</f>
        <v>0</v>
      </c>
      <c r="AS222" s="49"/>
    </row>
    <row r="223" spans="1:45" hidden="1" outlineLevel="1" x14ac:dyDescent="0.15">
      <c r="AR223" s="35"/>
    </row>
    <row r="224" spans="1:45" s="4" customFormat="1" ht="12.95" hidden="1" customHeight="1" outlineLevel="1" x14ac:dyDescent="0.15">
      <c r="A224" s="2"/>
      <c r="B224" s="155" t="s">
        <v>0</v>
      </c>
      <c r="C224" s="199">
        <f>DATE(YEAR(C212),MONTH(C212)+1,DAY(C212))</f>
        <v>46113</v>
      </c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48" t="s">
        <v>17</v>
      </c>
      <c r="AI224" s="203" t="s">
        <v>48</v>
      </c>
      <c r="AJ224" s="204"/>
      <c r="AK224" s="205"/>
      <c r="AL224" s="240" t="s">
        <v>11</v>
      </c>
      <c r="AM224" s="241"/>
      <c r="AN224" s="234" t="s">
        <v>16</v>
      </c>
      <c r="AO224" s="215" t="s">
        <v>18</v>
      </c>
      <c r="AP224" s="189" t="s">
        <v>19</v>
      </c>
      <c r="AQ224" s="191"/>
      <c r="AR224" s="177"/>
    </row>
    <row r="225" spans="1:45" s="4" customFormat="1" ht="12.95" hidden="1" customHeight="1" outlineLevel="1" x14ac:dyDescent="0.15">
      <c r="A225" s="2"/>
      <c r="B225" s="12" t="s">
        <v>1</v>
      </c>
      <c r="C225" s="13">
        <f>DATE(YEAR(C224),MONTH(C224),DAY(C224))</f>
        <v>46113</v>
      </c>
      <c r="D225" s="13">
        <f>IF(MONTH(DATE(YEAR(C225),MONTH(C225),DAY(C225)+1))=MONTH($C224),DATE(YEAR(C225),MONTH(C225),DAY(C225)+1),"")</f>
        <v>46114</v>
      </c>
      <c r="E225" s="13">
        <f t="shared" ref="E225:AG225" si="224">IF(MONTH(DATE(YEAR(D225),MONTH(D225),DAY(D225)+1))=MONTH($C224),DATE(YEAR(D225),MONTH(D225),DAY(D225)+1),"")</f>
        <v>46115</v>
      </c>
      <c r="F225" s="18">
        <f t="shared" si="224"/>
        <v>46116</v>
      </c>
      <c r="G225" s="13">
        <f t="shared" si="224"/>
        <v>46117</v>
      </c>
      <c r="H225" s="13">
        <f t="shared" si="224"/>
        <v>46118</v>
      </c>
      <c r="I225" s="13">
        <f t="shared" si="224"/>
        <v>46119</v>
      </c>
      <c r="J225" s="13">
        <f t="shared" si="224"/>
        <v>46120</v>
      </c>
      <c r="K225" s="13">
        <f t="shared" si="224"/>
        <v>46121</v>
      </c>
      <c r="L225" s="13">
        <f t="shared" si="224"/>
        <v>46122</v>
      </c>
      <c r="M225" s="13">
        <f t="shared" si="224"/>
        <v>46123</v>
      </c>
      <c r="N225" s="13">
        <f t="shared" si="224"/>
        <v>46124</v>
      </c>
      <c r="O225" s="13">
        <f t="shared" si="224"/>
        <v>46125</v>
      </c>
      <c r="P225" s="13">
        <f t="shared" si="224"/>
        <v>46126</v>
      </c>
      <c r="Q225" s="13">
        <f t="shared" si="224"/>
        <v>46127</v>
      </c>
      <c r="R225" s="13">
        <f t="shared" si="224"/>
        <v>46128</v>
      </c>
      <c r="S225" s="13">
        <f t="shared" si="224"/>
        <v>46129</v>
      </c>
      <c r="T225" s="13">
        <f t="shared" si="224"/>
        <v>46130</v>
      </c>
      <c r="U225" s="13">
        <f t="shared" si="224"/>
        <v>46131</v>
      </c>
      <c r="V225" s="13">
        <f t="shared" si="224"/>
        <v>46132</v>
      </c>
      <c r="W225" s="13">
        <f t="shared" si="224"/>
        <v>46133</v>
      </c>
      <c r="X225" s="13">
        <f t="shared" si="224"/>
        <v>46134</v>
      </c>
      <c r="Y225" s="13">
        <f t="shared" si="224"/>
        <v>46135</v>
      </c>
      <c r="Z225" s="13">
        <f t="shared" si="224"/>
        <v>46136</v>
      </c>
      <c r="AA225" s="13">
        <f t="shared" si="224"/>
        <v>46137</v>
      </c>
      <c r="AB225" s="13">
        <f t="shared" si="224"/>
        <v>46138</v>
      </c>
      <c r="AC225" s="13">
        <f t="shared" si="224"/>
        <v>46139</v>
      </c>
      <c r="AD225" s="13">
        <f t="shared" si="224"/>
        <v>46140</v>
      </c>
      <c r="AE225" s="13">
        <f t="shared" si="224"/>
        <v>46141</v>
      </c>
      <c r="AF225" s="13">
        <f t="shared" si="224"/>
        <v>46142</v>
      </c>
      <c r="AG225" s="32" t="str">
        <f t="shared" si="224"/>
        <v/>
      </c>
      <c r="AH225" s="249"/>
      <c r="AI225" s="206"/>
      <c r="AJ225" s="207"/>
      <c r="AK225" s="208"/>
      <c r="AL225" s="242"/>
      <c r="AM225" s="243"/>
      <c r="AN225" s="235"/>
      <c r="AO225" s="216"/>
      <c r="AP225" s="190"/>
      <c r="AQ225" s="191"/>
      <c r="AR225" s="177"/>
    </row>
    <row r="226" spans="1:45" s="4" customFormat="1" ht="12.95" hidden="1" customHeight="1" outlineLevel="1" x14ac:dyDescent="0.15">
      <c r="A226" s="2"/>
      <c r="B226" s="12" t="s">
        <v>2</v>
      </c>
      <c r="C226" s="14" t="str">
        <f t="shared" ref="C226:AG226" si="225">TEXT(C225,"aaa")</f>
        <v>水</v>
      </c>
      <c r="D226" s="14" t="str">
        <f t="shared" si="225"/>
        <v>木</v>
      </c>
      <c r="E226" s="14" t="str">
        <f t="shared" si="225"/>
        <v>金</v>
      </c>
      <c r="F226" s="19" t="str">
        <f t="shared" si="225"/>
        <v>土</v>
      </c>
      <c r="G226" s="14" t="str">
        <f t="shared" si="225"/>
        <v>日</v>
      </c>
      <c r="H226" s="14" t="str">
        <f t="shared" si="225"/>
        <v>月</v>
      </c>
      <c r="I226" s="14" t="str">
        <f t="shared" si="225"/>
        <v>火</v>
      </c>
      <c r="J226" s="14" t="str">
        <f t="shared" si="225"/>
        <v>水</v>
      </c>
      <c r="K226" s="14" t="str">
        <f t="shared" si="225"/>
        <v>木</v>
      </c>
      <c r="L226" s="14" t="str">
        <f t="shared" si="225"/>
        <v>金</v>
      </c>
      <c r="M226" s="14" t="str">
        <f t="shared" si="225"/>
        <v>土</v>
      </c>
      <c r="N226" s="14" t="str">
        <f t="shared" si="225"/>
        <v>日</v>
      </c>
      <c r="O226" s="14" t="str">
        <f t="shared" si="225"/>
        <v>月</v>
      </c>
      <c r="P226" s="14" t="str">
        <f t="shared" si="225"/>
        <v>火</v>
      </c>
      <c r="Q226" s="14" t="str">
        <f t="shared" si="225"/>
        <v>水</v>
      </c>
      <c r="R226" s="14" t="str">
        <f t="shared" si="225"/>
        <v>木</v>
      </c>
      <c r="S226" s="14" t="str">
        <f t="shared" si="225"/>
        <v>金</v>
      </c>
      <c r="T226" s="14" t="str">
        <f t="shared" si="225"/>
        <v>土</v>
      </c>
      <c r="U226" s="14" t="str">
        <f t="shared" si="225"/>
        <v>日</v>
      </c>
      <c r="V226" s="14" t="str">
        <f t="shared" si="225"/>
        <v>月</v>
      </c>
      <c r="W226" s="14" t="str">
        <f t="shared" si="225"/>
        <v>火</v>
      </c>
      <c r="X226" s="14" t="str">
        <f t="shared" si="225"/>
        <v>水</v>
      </c>
      <c r="Y226" s="14" t="str">
        <f t="shared" si="225"/>
        <v>木</v>
      </c>
      <c r="Z226" s="14" t="str">
        <f t="shared" si="225"/>
        <v>金</v>
      </c>
      <c r="AA226" s="14" t="str">
        <f t="shared" si="225"/>
        <v>土</v>
      </c>
      <c r="AB226" s="14" t="str">
        <f t="shared" si="225"/>
        <v>日</v>
      </c>
      <c r="AC226" s="14" t="str">
        <f t="shared" si="225"/>
        <v>月</v>
      </c>
      <c r="AD226" s="14" t="str">
        <f t="shared" si="225"/>
        <v>火</v>
      </c>
      <c r="AE226" s="14" t="str">
        <f t="shared" si="225"/>
        <v>水</v>
      </c>
      <c r="AF226" s="14" t="str">
        <f t="shared" si="225"/>
        <v>木</v>
      </c>
      <c r="AG226" s="145" t="str">
        <f t="shared" si="225"/>
        <v/>
      </c>
      <c r="AH226" s="249"/>
      <c r="AI226" s="193" t="s">
        <v>42</v>
      </c>
      <c r="AJ226" s="247" t="s">
        <v>12</v>
      </c>
      <c r="AK226" s="195" t="s">
        <v>49</v>
      </c>
      <c r="AL226" s="236" t="s">
        <v>42</v>
      </c>
      <c r="AM226" s="238" t="s">
        <v>13</v>
      </c>
      <c r="AN226" s="234">
        <f>COUNT(C225:AG225)</f>
        <v>30</v>
      </c>
      <c r="AO226" s="215">
        <f>AN226-AH226</f>
        <v>30</v>
      </c>
      <c r="AP226" s="215">
        <f>SUM(AO$8:AO228)</f>
        <v>577</v>
      </c>
      <c r="AQ226" s="56"/>
      <c r="AR226" s="55"/>
    </row>
    <row r="227" spans="1:45" s="4" customFormat="1" ht="27" hidden="1" customHeight="1" outlineLevel="1" x14ac:dyDescent="0.15">
      <c r="A227" s="3"/>
      <c r="B227" s="185" t="s">
        <v>3</v>
      </c>
      <c r="C227" s="187" t="str">
        <f>IFERROR(VLOOKUP(C225,祝日一覧!$A:$C,3,FALSE),"")</f>
        <v/>
      </c>
      <c r="D227" s="187" t="str">
        <f>IFERROR(VLOOKUP(D225,祝日一覧!$A:$C,3,FALSE),"")</f>
        <v/>
      </c>
      <c r="E227" s="187" t="str">
        <f>IFERROR(VLOOKUP(E225,祝日一覧!$A:$C,3,FALSE),"")</f>
        <v/>
      </c>
      <c r="F227" s="187" t="str">
        <f>IFERROR(VLOOKUP(F225,祝日一覧!$A:$C,3,FALSE),"")</f>
        <v/>
      </c>
      <c r="G227" s="187" t="str">
        <f>IFERROR(VLOOKUP(G225,祝日一覧!$A:$C,3,FALSE),"")</f>
        <v/>
      </c>
      <c r="H227" s="187" t="str">
        <f>IFERROR(VLOOKUP(H225,祝日一覧!$A:$C,3,FALSE),"")</f>
        <v/>
      </c>
      <c r="I227" s="187" t="str">
        <f>IFERROR(VLOOKUP(I225,祝日一覧!$A:$C,3,FALSE),"")</f>
        <v/>
      </c>
      <c r="J227" s="187" t="str">
        <f>IFERROR(VLOOKUP(J225,祝日一覧!$A:$C,3,FALSE),"")</f>
        <v/>
      </c>
      <c r="K227" s="187" t="str">
        <f>IFERROR(VLOOKUP(K225,祝日一覧!$A:$C,3,FALSE),"")</f>
        <v/>
      </c>
      <c r="L227" s="187" t="str">
        <f>IFERROR(VLOOKUP(L225,祝日一覧!$A:$C,3,FALSE),"")</f>
        <v/>
      </c>
      <c r="M227" s="187" t="str">
        <f>IFERROR(VLOOKUP(M225,祝日一覧!$A:$C,3,FALSE),"")</f>
        <v/>
      </c>
      <c r="N227" s="187" t="str">
        <f>IFERROR(VLOOKUP(N225,祝日一覧!$A:$C,3,FALSE),"")</f>
        <v/>
      </c>
      <c r="O227" s="187" t="str">
        <f>IFERROR(VLOOKUP(O225,祝日一覧!$A:$C,3,FALSE),"")</f>
        <v/>
      </c>
      <c r="P227" s="187" t="str">
        <f>IFERROR(VLOOKUP(P225,祝日一覧!$A:$C,3,FALSE),"")</f>
        <v/>
      </c>
      <c r="Q227" s="187" t="str">
        <f>IFERROR(VLOOKUP(Q225,祝日一覧!$A:$C,3,FALSE),"")</f>
        <v/>
      </c>
      <c r="R227" s="187" t="str">
        <f>IFERROR(VLOOKUP(R225,祝日一覧!$A:$C,3,FALSE),"")</f>
        <v/>
      </c>
      <c r="S227" s="187" t="str">
        <f>IFERROR(VLOOKUP(S225,祝日一覧!$A:$C,3,FALSE),"")</f>
        <v/>
      </c>
      <c r="T227" s="187" t="str">
        <f>IFERROR(VLOOKUP(T225,祝日一覧!$A:$C,3,FALSE),"")</f>
        <v/>
      </c>
      <c r="U227" s="187" t="str">
        <f>IFERROR(VLOOKUP(U225,祝日一覧!$A:$C,3,FALSE),"")</f>
        <v/>
      </c>
      <c r="V227" s="187" t="str">
        <f>IFERROR(VLOOKUP(V225,祝日一覧!$A:$C,3,FALSE),"")</f>
        <v/>
      </c>
      <c r="W227" s="187" t="str">
        <f>IFERROR(VLOOKUP(W225,祝日一覧!$A:$C,3,FALSE),"")</f>
        <v/>
      </c>
      <c r="X227" s="187" t="str">
        <f>IFERROR(VLOOKUP(X225,祝日一覧!$A:$C,3,FALSE),"")</f>
        <v/>
      </c>
      <c r="Y227" s="187" t="str">
        <f>IFERROR(VLOOKUP(Y225,祝日一覧!$A:$C,3,FALSE),"")</f>
        <v/>
      </c>
      <c r="Z227" s="187" t="str">
        <f>IFERROR(VLOOKUP(Z225,祝日一覧!$A:$C,3,FALSE),"")</f>
        <v/>
      </c>
      <c r="AA227" s="187" t="str">
        <f>IFERROR(VLOOKUP(AA225,祝日一覧!$A:$C,3,FALSE),"")</f>
        <v/>
      </c>
      <c r="AB227" s="187" t="str">
        <f>IFERROR(VLOOKUP(AB225,祝日一覧!$A:$C,3,FALSE),"")</f>
        <v/>
      </c>
      <c r="AC227" s="187" t="str">
        <f>IFERROR(VLOOKUP(AC225,祝日一覧!$A:$C,3,FALSE),"")</f>
        <v/>
      </c>
      <c r="AD227" s="187" t="str">
        <f>IFERROR(VLOOKUP(AD225,祝日一覧!$A:$C,3,FALSE),"")</f>
        <v/>
      </c>
      <c r="AE227" s="187" t="str">
        <f>IFERROR(VLOOKUP(AE225,祝日一覧!$A:$C,3,FALSE),"")</f>
        <v>昭和の日</v>
      </c>
      <c r="AF227" s="187" t="str">
        <f>IFERROR(VLOOKUP(AF225,祝日一覧!$A:$C,3,FALSE),"")</f>
        <v/>
      </c>
      <c r="AG227" s="229" t="str">
        <f>IFERROR(VLOOKUP(AG225,祝日一覧!$A:$C,3,FALSE),"")</f>
        <v/>
      </c>
      <c r="AH227" s="249"/>
      <c r="AI227" s="193"/>
      <c r="AJ227" s="247"/>
      <c r="AK227" s="195"/>
      <c r="AL227" s="237"/>
      <c r="AM227" s="239"/>
      <c r="AN227" s="235"/>
      <c r="AO227" s="216"/>
      <c r="AP227" s="216"/>
      <c r="AQ227" s="57"/>
      <c r="AR227" s="58"/>
    </row>
    <row r="228" spans="1:45" s="4" customFormat="1" ht="20.100000000000001" hidden="1" customHeight="1" outlineLevel="1" thickBot="1" x14ac:dyDescent="0.2">
      <c r="B228" s="228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227"/>
      <c r="AF228" s="227"/>
      <c r="AG228" s="230"/>
      <c r="AH228" s="250"/>
      <c r="AI228" s="5"/>
      <c r="AJ228" s="66" t="e">
        <f>AVERAGE(AJ229:AJ234)</f>
        <v>#DIV/0!</v>
      </c>
      <c r="AK228" s="33" t="e">
        <f>IF(AJ228&gt;=0.285,"達成","未")</f>
        <v>#DIV/0!</v>
      </c>
      <c r="AL228" s="116"/>
      <c r="AM228" s="117" t="e">
        <f>AVERAGE(AM229:AM233)</f>
        <v>#DIV/0!</v>
      </c>
      <c r="AN228" s="109" t="s">
        <v>69</v>
      </c>
      <c r="AO228" s="93" t="s">
        <v>70</v>
      </c>
      <c r="AP228" s="94" t="s">
        <v>71</v>
      </c>
      <c r="AQ228" s="96" t="s">
        <v>72</v>
      </c>
      <c r="AR228" s="96" t="s">
        <v>59</v>
      </c>
      <c r="AS228" s="88" t="s">
        <v>68</v>
      </c>
    </row>
    <row r="229" spans="1:45" s="4" customFormat="1" ht="20.100000000000001" hidden="1" customHeight="1" outlineLevel="1" x14ac:dyDescent="0.15">
      <c r="B229" s="69" t="str">
        <f>IF($R$5&lt;&gt;"",$R$5,"-")</f>
        <v>-</v>
      </c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98"/>
      <c r="AH229" s="132" t="str">
        <f t="shared" ref="AH229:AH234" si="226">IF(B229="-",B229,"手入力")</f>
        <v>-</v>
      </c>
      <c r="AI229" s="147">
        <f t="shared" ref="AI229:AI234" si="227">AQ229</f>
        <v>0</v>
      </c>
      <c r="AJ229" s="64" t="str">
        <f>IFERROR(AI229/AO229,"")</f>
        <v/>
      </c>
      <c r="AK229" s="106" t="str">
        <f>IFERROR(IF(B229="-",B229,IF(AI229/AO229&gt;=0.285,"達成","未")),"-")</f>
        <v>-</v>
      </c>
      <c r="AL229" s="149">
        <f>AR229</f>
        <v>0</v>
      </c>
      <c r="AM229" s="127" t="str">
        <f>IFERROR(AL229/AP229,"")</f>
        <v/>
      </c>
      <c r="AN229" s="152">
        <f>COUNT(C225:AG225)</f>
        <v>30</v>
      </c>
      <c r="AO229" s="153">
        <f>IF(OR(B229="-",B229=""),0,IFERROR(AN229-AH229,))</f>
        <v>0</v>
      </c>
      <c r="AP229" s="153">
        <f>AO229+AP217</f>
        <v>0</v>
      </c>
      <c r="AQ229" s="143">
        <f>COUNTIF(C229:AG229,"○")</f>
        <v>0</v>
      </c>
      <c r="AR229" s="143">
        <f>AR217+AQ229</f>
        <v>0</v>
      </c>
      <c r="AS229" s="144">
        <f>IF(AS230&gt;=1,0,IF(SUM(AO229:AO234)=0,1,IF(AK228="達成",1,0)))</f>
        <v>1</v>
      </c>
    </row>
    <row r="230" spans="1:45" s="4" customFormat="1" ht="20.100000000000001" hidden="1" customHeight="1" outlineLevel="1" x14ac:dyDescent="0.15">
      <c r="B230" s="60" t="str">
        <f>IF($S$5&lt;&gt;"",$S$5,"-")</f>
        <v>-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5"/>
      <c r="AH230" s="130" t="str">
        <f t="shared" si="226"/>
        <v>-</v>
      </c>
      <c r="AI230" s="148">
        <f t="shared" si="227"/>
        <v>0</v>
      </c>
      <c r="AJ230" s="53" t="str">
        <f>IFERROR(AI230/AO230,"")</f>
        <v/>
      </c>
      <c r="AK230" s="107" t="str">
        <f t="shared" ref="AK230:AK234" si="228">IFERROR(IF(B230="-",B230,IF(AI230/AO230&gt;=0.285,"達成","未")),"-")</f>
        <v>-</v>
      </c>
      <c r="AL230" s="150">
        <f>AR230</f>
        <v>0</v>
      </c>
      <c r="AM230" s="121" t="str">
        <f>IFERROR(AL230/AP230,"")</f>
        <v/>
      </c>
      <c r="AN230" s="152">
        <f>COUNT(C225:AG225)</f>
        <v>30</v>
      </c>
      <c r="AO230" s="153">
        <f>IF(OR(B230="-",B230=""),0,IFERROR(AN230-AH230,))</f>
        <v>0</v>
      </c>
      <c r="AP230" s="153">
        <f>AO230+AP218</f>
        <v>0</v>
      </c>
      <c r="AQ230" s="153">
        <f>COUNTIF(C230:AG230,"○")</f>
        <v>0</v>
      </c>
      <c r="AR230" s="153">
        <f>AR218+AQ230</f>
        <v>0</v>
      </c>
      <c r="AS230" s="49">
        <f>COUNTIF(AH229:AH234,"手入力")</f>
        <v>0</v>
      </c>
    </row>
    <row r="231" spans="1:45" s="4" customFormat="1" ht="20.100000000000001" hidden="1" customHeight="1" outlineLevel="1" x14ac:dyDescent="0.15">
      <c r="B231" s="60" t="str">
        <f>IF($T$5&lt;&gt;"",$T$5,"-")</f>
        <v>-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5"/>
      <c r="AH231" s="130" t="str">
        <f t="shared" si="226"/>
        <v>-</v>
      </c>
      <c r="AI231" s="148">
        <f t="shared" si="227"/>
        <v>0</v>
      </c>
      <c r="AJ231" s="53" t="str">
        <f>IFERROR(AI231/AO231,"")</f>
        <v/>
      </c>
      <c r="AK231" s="107" t="str">
        <f t="shared" si="228"/>
        <v>-</v>
      </c>
      <c r="AL231" s="150">
        <f>AR231</f>
        <v>0</v>
      </c>
      <c r="AM231" s="121" t="str">
        <f>IFERROR(AL231/AP231,"")</f>
        <v/>
      </c>
      <c r="AN231" s="152">
        <f>COUNT(C225:AG225)</f>
        <v>30</v>
      </c>
      <c r="AO231" s="153">
        <f t="shared" ref="AO231:AO234" si="229">IF(OR(B231="-",B231=""),0,IFERROR(AN231-AH231,))</f>
        <v>0</v>
      </c>
      <c r="AP231" s="153">
        <f t="shared" ref="AP231:AP234" si="230">AO231+AP219</f>
        <v>0</v>
      </c>
      <c r="AQ231" s="153">
        <f>COUNTIF(C231:AG231,"○")</f>
        <v>0</v>
      </c>
      <c r="AR231" s="153">
        <f t="shared" ref="AR231:AR233" si="231">AR219+AQ231</f>
        <v>0</v>
      </c>
      <c r="AS231" s="49"/>
    </row>
    <row r="232" spans="1:45" s="4" customFormat="1" ht="20.100000000000001" hidden="1" customHeight="1" outlineLevel="1" x14ac:dyDescent="0.15">
      <c r="B232" s="60" t="str">
        <f>IF($U$5&lt;&gt;"",$U$5,"-")</f>
        <v>-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5"/>
      <c r="AH232" s="130" t="str">
        <f t="shared" si="226"/>
        <v>-</v>
      </c>
      <c r="AI232" s="148">
        <f t="shared" si="227"/>
        <v>0</v>
      </c>
      <c r="AJ232" s="53" t="str">
        <f t="shared" ref="AJ232:AJ233" si="232">IFERROR(AI232/AO232,"")</f>
        <v/>
      </c>
      <c r="AK232" s="107" t="str">
        <f t="shared" si="228"/>
        <v>-</v>
      </c>
      <c r="AL232" s="150">
        <f>AR232</f>
        <v>0</v>
      </c>
      <c r="AM232" s="121" t="str">
        <f>IFERROR(AL232/AP232,"")</f>
        <v/>
      </c>
      <c r="AN232" s="152">
        <f>COUNT(C225:AG225)</f>
        <v>30</v>
      </c>
      <c r="AO232" s="153">
        <f t="shared" si="229"/>
        <v>0</v>
      </c>
      <c r="AP232" s="153">
        <f t="shared" si="230"/>
        <v>0</v>
      </c>
      <c r="AQ232" s="153">
        <f>COUNTIF(C232:AG232,"○")</f>
        <v>0</v>
      </c>
      <c r="AR232" s="153">
        <f t="shared" si="231"/>
        <v>0</v>
      </c>
      <c r="AS232" s="49"/>
    </row>
    <row r="233" spans="1:45" s="4" customFormat="1" ht="20.100000000000001" hidden="1" customHeight="1" outlineLevel="1" x14ac:dyDescent="0.15">
      <c r="B233" s="60" t="str">
        <f>IF($V$5&lt;&gt;"",$V$5,"-")</f>
        <v>-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5"/>
      <c r="AH233" s="130" t="str">
        <f t="shared" si="226"/>
        <v>-</v>
      </c>
      <c r="AI233" s="148">
        <f t="shared" si="227"/>
        <v>0</v>
      </c>
      <c r="AJ233" s="53" t="str">
        <f t="shared" si="232"/>
        <v/>
      </c>
      <c r="AK233" s="107" t="str">
        <f t="shared" si="228"/>
        <v>-</v>
      </c>
      <c r="AL233" s="150">
        <f>AR233</f>
        <v>0</v>
      </c>
      <c r="AM233" s="121" t="str">
        <f>IFERROR(AL233/AP233,"")</f>
        <v/>
      </c>
      <c r="AN233" s="152">
        <f>COUNT(C225:AG225)</f>
        <v>30</v>
      </c>
      <c r="AO233" s="153">
        <f t="shared" si="229"/>
        <v>0</v>
      </c>
      <c r="AP233" s="153">
        <f t="shared" si="230"/>
        <v>0</v>
      </c>
      <c r="AQ233" s="153">
        <f>COUNTIF(C233:AG233,"○")</f>
        <v>0</v>
      </c>
      <c r="AR233" s="153">
        <f t="shared" si="231"/>
        <v>0</v>
      </c>
      <c r="AS233" s="49"/>
    </row>
    <row r="234" spans="1:45" s="4" customFormat="1" ht="20.100000000000001" hidden="1" customHeight="1" outlineLevel="1" thickBot="1" x14ac:dyDescent="0.2">
      <c r="B234" s="61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79"/>
      <c r="AH234" s="131" t="str">
        <f t="shared" si="226"/>
        <v>-</v>
      </c>
      <c r="AI234" s="5">
        <f t="shared" si="227"/>
        <v>0</v>
      </c>
      <c r="AJ234" s="66" t="str">
        <f>IFERROR(AI234/AO234,"")</f>
        <v/>
      </c>
      <c r="AK234" s="33" t="str">
        <f t="shared" si="228"/>
        <v>-</v>
      </c>
      <c r="AL234" s="122">
        <f t="shared" ref="AL234" si="233">AR234</f>
        <v>0</v>
      </c>
      <c r="AM234" s="117" t="str">
        <f t="shared" ref="AM234" si="234">IFERROR(AL234/AP234,"")</f>
        <v/>
      </c>
      <c r="AN234" s="152">
        <f>COUNT(C225:AG225)</f>
        <v>30</v>
      </c>
      <c r="AO234" s="153">
        <f t="shared" si="229"/>
        <v>0</v>
      </c>
      <c r="AP234" s="153">
        <f t="shared" si="230"/>
        <v>0</v>
      </c>
      <c r="AQ234" s="153">
        <f t="shared" ref="AQ234" si="235">COUNTIF(C234:AG234,"○")</f>
        <v>0</v>
      </c>
      <c r="AR234" s="153">
        <f>AR222+AQ234</f>
        <v>0</v>
      </c>
      <c r="AS234" s="49"/>
    </row>
    <row r="235" spans="1:45" hidden="1" outlineLevel="1" x14ac:dyDescent="0.15">
      <c r="AR235" s="35"/>
    </row>
    <row r="236" spans="1:45" s="4" customFormat="1" ht="12.95" hidden="1" customHeight="1" outlineLevel="1" x14ac:dyDescent="0.15">
      <c r="A236" s="2"/>
      <c r="B236" s="155" t="s">
        <v>0</v>
      </c>
      <c r="C236" s="199">
        <f>DATE(YEAR(C224),MONTH(C224)+1,DAY(C224))</f>
        <v>46143</v>
      </c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  <c r="AA236" s="200"/>
      <c r="AB236" s="200"/>
      <c r="AC236" s="200"/>
      <c r="AD236" s="200"/>
      <c r="AE236" s="200"/>
      <c r="AF236" s="200"/>
      <c r="AG236" s="200"/>
      <c r="AH236" s="248" t="s">
        <v>17</v>
      </c>
      <c r="AI236" s="203" t="s">
        <v>48</v>
      </c>
      <c r="AJ236" s="204"/>
      <c r="AK236" s="205"/>
      <c r="AL236" s="240" t="s">
        <v>11</v>
      </c>
      <c r="AM236" s="241"/>
      <c r="AN236" s="234" t="s">
        <v>16</v>
      </c>
      <c r="AO236" s="215" t="s">
        <v>18</v>
      </c>
      <c r="AP236" s="189" t="s">
        <v>19</v>
      </c>
      <c r="AQ236" s="191"/>
      <c r="AR236" s="177"/>
    </row>
    <row r="237" spans="1:45" s="4" customFormat="1" ht="12.95" hidden="1" customHeight="1" outlineLevel="1" x14ac:dyDescent="0.15">
      <c r="A237" s="2"/>
      <c r="B237" s="12" t="s">
        <v>1</v>
      </c>
      <c r="C237" s="13">
        <f>DATE(YEAR(C236),MONTH(C236),DAY(C236))</f>
        <v>46143</v>
      </c>
      <c r="D237" s="13">
        <f>IF(MONTH(DATE(YEAR(C237),MONTH(C237),DAY(C237)+1))=MONTH($C236),DATE(YEAR(C237),MONTH(C237),DAY(C237)+1),"")</f>
        <v>46144</v>
      </c>
      <c r="E237" s="13">
        <f t="shared" ref="E237:AG237" si="236">IF(MONTH(DATE(YEAR(D237),MONTH(D237),DAY(D237)+1))=MONTH($C236),DATE(YEAR(D237),MONTH(D237),DAY(D237)+1),"")</f>
        <v>46145</v>
      </c>
      <c r="F237" s="18">
        <f t="shared" si="236"/>
        <v>46146</v>
      </c>
      <c r="G237" s="13">
        <f t="shared" si="236"/>
        <v>46147</v>
      </c>
      <c r="H237" s="13">
        <f t="shared" si="236"/>
        <v>46148</v>
      </c>
      <c r="I237" s="13">
        <f t="shared" si="236"/>
        <v>46149</v>
      </c>
      <c r="J237" s="13">
        <f t="shared" si="236"/>
        <v>46150</v>
      </c>
      <c r="K237" s="13">
        <f t="shared" si="236"/>
        <v>46151</v>
      </c>
      <c r="L237" s="13">
        <f t="shared" si="236"/>
        <v>46152</v>
      </c>
      <c r="M237" s="13">
        <f t="shared" si="236"/>
        <v>46153</v>
      </c>
      <c r="N237" s="13">
        <f t="shared" si="236"/>
        <v>46154</v>
      </c>
      <c r="O237" s="13">
        <f t="shared" si="236"/>
        <v>46155</v>
      </c>
      <c r="P237" s="13">
        <f t="shared" si="236"/>
        <v>46156</v>
      </c>
      <c r="Q237" s="13">
        <f t="shared" si="236"/>
        <v>46157</v>
      </c>
      <c r="R237" s="13">
        <f t="shared" si="236"/>
        <v>46158</v>
      </c>
      <c r="S237" s="13">
        <f t="shared" si="236"/>
        <v>46159</v>
      </c>
      <c r="T237" s="13">
        <f t="shared" si="236"/>
        <v>46160</v>
      </c>
      <c r="U237" s="13">
        <f t="shared" si="236"/>
        <v>46161</v>
      </c>
      <c r="V237" s="13">
        <f t="shared" si="236"/>
        <v>46162</v>
      </c>
      <c r="W237" s="13">
        <f t="shared" si="236"/>
        <v>46163</v>
      </c>
      <c r="X237" s="13">
        <f t="shared" si="236"/>
        <v>46164</v>
      </c>
      <c r="Y237" s="13">
        <f t="shared" si="236"/>
        <v>46165</v>
      </c>
      <c r="Z237" s="13">
        <f t="shared" si="236"/>
        <v>46166</v>
      </c>
      <c r="AA237" s="13">
        <f t="shared" si="236"/>
        <v>46167</v>
      </c>
      <c r="AB237" s="13">
        <f t="shared" si="236"/>
        <v>46168</v>
      </c>
      <c r="AC237" s="13">
        <f t="shared" si="236"/>
        <v>46169</v>
      </c>
      <c r="AD237" s="13">
        <f t="shared" si="236"/>
        <v>46170</v>
      </c>
      <c r="AE237" s="13">
        <f t="shared" si="236"/>
        <v>46171</v>
      </c>
      <c r="AF237" s="13">
        <f t="shared" si="236"/>
        <v>46172</v>
      </c>
      <c r="AG237" s="32">
        <f t="shared" si="236"/>
        <v>46173</v>
      </c>
      <c r="AH237" s="249"/>
      <c r="AI237" s="206"/>
      <c r="AJ237" s="207"/>
      <c r="AK237" s="208"/>
      <c r="AL237" s="242"/>
      <c r="AM237" s="243"/>
      <c r="AN237" s="235"/>
      <c r="AO237" s="216"/>
      <c r="AP237" s="190"/>
      <c r="AQ237" s="191"/>
      <c r="AR237" s="177"/>
    </row>
    <row r="238" spans="1:45" s="4" customFormat="1" ht="12.95" hidden="1" customHeight="1" outlineLevel="1" x14ac:dyDescent="0.15">
      <c r="A238" s="2"/>
      <c r="B238" s="12" t="s">
        <v>2</v>
      </c>
      <c r="C238" s="14" t="str">
        <f t="shared" ref="C238:AG238" si="237">TEXT(C237,"aaa")</f>
        <v>金</v>
      </c>
      <c r="D238" s="14" t="str">
        <f t="shared" si="237"/>
        <v>土</v>
      </c>
      <c r="E238" s="14" t="str">
        <f t="shared" si="237"/>
        <v>日</v>
      </c>
      <c r="F238" s="19" t="str">
        <f t="shared" si="237"/>
        <v>月</v>
      </c>
      <c r="G238" s="14" t="str">
        <f t="shared" si="237"/>
        <v>火</v>
      </c>
      <c r="H238" s="14" t="str">
        <f t="shared" si="237"/>
        <v>水</v>
      </c>
      <c r="I238" s="14" t="str">
        <f t="shared" si="237"/>
        <v>木</v>
      </c>
      <c r="J238" s="14" t="str">
        <f t="shared" si="237"/>
        <v>金</v>
      </c>
      <c r="K238" s="14" t="str">
        <f t="shared" si="237"/>
        <v>土</v>
      </c>
      <c r="L238" s="14" t="str">
        <f t="shared" si="237"/>
        <v>日</v>
      </c>
      <c r="M238" s="14" t="str">
        <f t="shared" si="237"/>
        <v>月</v>
      </c>
      <c r="N238" s="14" t="str">
        <f t="shared" si="237"/>
        <v>火</v>
      </c>
      <c r="O238" s="14" t="str">
        <f t="shared" si="237"/>
        <v>水</v>
      </c>
      <c r="P238" s="14" t="str">
        <f t="shared" si="237"/>
        <v>木</v>
      </c>
      <c r="Q238" s="14" t="str">
        <f t="shared" si="237"/>
        <v>金</v>
      </c>
      <c r="R238" s="14" t="str">
        <f t="shared" si="237"/>
        <v>土</v>
      </c>
      <c r="S238" s="14" t="str">
        <f t="shared" si="237"/>
        <v>日</v>
      </c>
      <c r="T238" s="14" t="str">
        <f t="shared" si="237"/>
        <v>月</v>
      </c>
      <c r="U238" s="14" t="str">
        <f t="shared" si="237"/>
        <v>火</v>
      </c>
      <c r="V238" s="14" t="str">
        <f t="shared" si="237"/>
        <v>水</v>
      </c>
      <c r="W238" s="14" t="str">
        <f t="shared" si="237"/>
        <v>木</v>
      </c>
      <c r="X238" s="14" t="str">
        <f t="shared" si="237"/>
        <v>金</v>
      </c>
      <c r="Y238" s="14" t="str">
        <f t="shared" si="237"/>
        <v>土</v>
      </c>
      <c r="Z238" s="14" t="str">
        <f t="shared" si="237"/>
        <v>日</v>
      </c>
      <c r="AA238" s="14" t="str">
        <f t="shared" si="237"/>
        <v>月</v>
      </c>
      <c r="AB238" s="14" t="str">
        <f t="shared" si="237"/>
        <v>火</v>
      </c>
      <c r="AC238" s="14" t="str">
        <f t="shared" si="237"/>
        <v>水</v>
      </c>
      <c r="AD238" s="14" t="str">
        <f t="shared" si="237"/>
        <v>木</v>
      </c>
      <c r="AE238" s="14" t="str">
        <f t="shared" si="237"/>
        <v>金</v>
      </c>
      <c r="AF238" s="14" t="str">
        <f t="shared" si="237"/>
        <v>土</v>
      </c>
      <c r="AG238" s="145" t="str">
        <f t="shared" si="237"/>
        <v>日</v>
      </c>
      <c r="AH238" s="249"/>
      <c r="AI238" s="193" t="s">
        <v>42</v>
      </c>
      <c r="AJ238" s="247" t="s">
        <v>12</v>
      </c>
      <c r="AK238" s="195" t="s">
        <v>49</v>
      </c>
      <c r="AL238" s="236" t="s">
        <v>42</v>
      </c>
      <c r="AM238" s="238" t="s">
        <v>13</v>
      </c>
      <c r="AN238" s="234">
        <f>COUNT(C237:AG237)</f>
        <v>31</v>
      </c>
      <c r="AO238" s="215">
        <f>AN238-AH238</f>
        <v>31</v>
      </c>
      <c r="AP238" s="215">
        <f>SUM(AO$8:AO240)</f>
        <v>608</v>
      </c>
      <c r="AQ238" s="56"/>
      <c r="AR238" s="55"/>
    </row>
    <row r="239" spans="1:45" s="4" customFormat="1" ht="27" hidden="1" customHeight="1" outlineLevel="1" x14ac:dyDescent="0.15">
      <c r="A239" s="3"/>
      <c r="B239" s="185" t="s">
        <v>3</v>
      </c>
      <c r="C239" s="187" t="str">
        <f>IFERROR(VLOOKUP(C237,祝日一覧!$A:$C,3,FALSE),"")</f>
        <v/>
      </c>
      <c r="D239" s="187" t="str">
        <f>IFERROR(VLOOKUP(D237,祝日一覧!$A:$C,3,FALSE),"")</f>
        <v/>
      </c>
      <c r="E239" s="187" t="str">
        <f>IFERROR(VLOOKUP(E237,祝日一覧!$A:$C,3,FALSE),"")</f>
        <v>憲法記念日</v>
      </c>
      <c r="F239" s="187" t="str">
        <f>IFERROR(VLOOKUP(F237,祝日一覧!$A:$C,3,FALSE),"")</f>
        <v>みどりの日</v>
      </c>
      <c r="G239" s="187" t="str">
        <f>IFERROR(VLOOKUP(G237,祝日一覧!$A:$C,3,FALSE),"")</f>
        <v>こどもの日</v>
      </c>
      <c r="H239" s="187" t="str">
        <f>IFERROR(VLOOKUP(H237,祝日一覧!$A:$C,3,FALSE),"")</f>
        <v>振替休日</v>
      </c>
      <c r="I239" s="187" t="str">
        <f>IFERROR(VLOOKUP(I237,祝日一覧!$A:$C,3,FALSE),"")</f>
        <v/>
      </c>
      <c r="J239" s="187" t="str">
        <f>IFERROR(VLOOKUP(J237,祝日一覧!$A:$C,3,FALSE),"")</f>
        <v/>
      </c>
      <c r="K239" s="187" t="str">
        <f>IFERROR(VLOOKUP(K237,祝日一覧!$A:$C,3,FALSE),"")</f>
        <v/>
      </c>
      <c r="L239" s="187" t="str">
        <f>IFERROR(VLOOKUP(L237,祝日一覧!$A:$C,3,FALSE),"")</f>
        <v/>
      </c>
      <c r="M239" s="187" t="str">
        <f>IFERROR(VLOOKUP(M237,祝日一覧!$A:$C,3,FALSE),"")</f>
        <v/>
      </c>
      <c r="N239" s="187" t="str">
        <f>IFERROR(VLOOKUP(N237,祝日一覧!$A:$C,3,FALSE),"")</f>
        <v/>
      </c>
      <c r="O239" s="187" t="str">
        <f>IFERROR(VLOOKUP(O237,祝日一覧!$A:$C,3,FALSE),"")</f>
        <v/>
      </c>
      <c r="P239" s="187" t="str">
        <f>IFERROR(VLOOKUP(P237,祝日一覧!$A:$C,3,FALSE),"")</f>
        <v/>
      </c>
      <c r="Q239" s="187" t="str">
        <f>IFERROR(VLOOKUP(Q237,祝日一覧!$A:$C,3,FALSE),"")</f>
        <v/>
      </c>
      <c r="R239" s="187" t="str">
        <f>IFERROR(VLOOKUP(R237,祝日一覧!$A:$C,3,FALSE),"")</f>
        <v/>
      </c>
      <c r="S239" s="187" t="str">
        <f>IFERROR(VLOOKUP(S237,祝日一覧!$A:$C,3,FALSE),"")</f>
        <v/>
      </c>
      <c r="T239" s="187" t="str">
        <f>IFERROR(VLOOKUP(T237,祝日一覧!$A:$C,3,FALSE),"")</f>
        <v/>
      </c>
      <c r="U239" s="187" t="str">
        <f>IFERROR(VLOOKUP(U237,祝日一覧!$A:$C,3,FALSE),"")</f>
        <v/>
      </c>
      <c r="V239" s="187" t="str">
        <f>IFERROR(VLOOKUP(V237,祝日一覧!$A:$C,3,FALSE),"")</f>
        <v/>
      </c>
      <c r="W239" s="187" t="str">
        <f>IFERROR(VLOOKUP(W237,祝日一覧!$A:$C,3,FALSE),"")</f>
        <v/>
      </c>
      <c r="X239" s="187" t="str">
        <f>IFERROR(VLOOKUP(X237,祝日一覧!$A:$C,3,FALSE),"")</f>
        <v/>
      </c>
      <c r="Y239" s="187" t="str">
        <f>IFERROR(VLOOKUP(Y237,祝日一覧!$A:$C,3,FALSE),"")</f>
        <v/>
      </c>
      <c r="Z239" s="187" t="str">
        <f>IFERROR(VLOOKUP(Z237,祝日一覧!$A:$C,3,FALSE),"")</f>
        <v/>
      </c>
      <c r="AA239" s="187" t="str">
        <f>IFERROR(VLOOKUP(AA237,祝日一覧!$A:$C,3,FALSE),"")</f>
        <v/>
      </c>
      <c r="AB239" s="187" t="str">
        <f>IFERROR(VLOOKUP(AB237,祝日一覧!$A:$C,3,FALSE),"")</f>
        <v/>
      </c>
      <c r="AC239" s="187" t="str">
        <f>IFERROR(VLOOKUP(AC237,祝日一覧!$A:$C,3,FALSE),"")</f>
        <v/>
      </c>
      <c r="AD239" s="187" t="str">
        <f>IFERROR(VLOOKUP(AD237,祝日一覧!$A:$C,3,FALSE),"")</f>
        <v/>
      </c>
      <c r="AE239" s="187" t="str">
        <f>IFERROR(VLOOKUP(AE237,祝日一覧!$A:$C,3,FALSE),"")</f>
        <v/>
      </c>
      <c r="AF239" s="187" t="str">
        <f>IFERROR(VLOOKUP(AF237,祝日一覧!$A:$C,3,FALSE),"")</f>
        <v/>
      </c>
      <c r="AG239" s="229" t="str">
        <f>IFERROR(VLOOKUP(AG237,祝日一覧!$A:$C,3,FALSE),"")</f>
        <v/>
      </c>
      <c r="AH239" s="249"/>
      <c r="AI239" s="193"/>
      <c r="AJ239" s="247"/>
      <c r="AK239" s="195"/>
      <c r="AL239" s="237"/>
      <c r="AM239" s="239"/>
      <c r="AN239" s="235"/>
      <c r="AO239" s="216"/>
      <c r="AP239" s="216"/>
      <c r="AQ239" s="57"/>
      <c r="AR239" s="58"/>
    </row>
    <row r="240" spans="1:45" s="4" customFormat="1" ht="20.100000000000001" hidden="1" customHeight="1" outlineLevel="1" thickBot="1" x14ac:dyDescent="0.2">
      <c r="B240" s="228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7"/>
      <c r="AE240" s="227"/>
      <c r="AF240" s="227"/>
      <c r="AG240" s="230"/>
      <c r="AH240" s="250"/>
      <c r="AI240" s="5"/>
      <c r="AJ240" s="66" t="e">
        <f>AVERAGE(AJ241:AJ246)</f>
        <v>#DIV/0!</v>
      </c>
      <c r="AK240" s="33" t="e">
        <f>IF(AJ240&gt;=0.285,"達成","未")</f>
        <v>#DIV/0!</v>
      </c>
      <c r="AL240" s="116"/>
      <c r="AM240" s="117" t="e">
        <f>AVERAGE(AM241:AM245)</f>
        <v>#DIV/0!</v>
      </c>
      <c r="AN240" s="109" t="s">
        <v>69</v>
      </c>
      <c r="AO240" s="93" t="s">
        <v>70</v>
      </c>
      <c r="AP240" s="94" t="s">
        <v>71</v>
      </c>
      <c r="AQ240" s="96" t="s">
        <v>72</v>
      </c>
      <c r="AR240" s="96" t="s">
        <v>59</v>
      </c>
      <c r="AS240" s="88" t="s">
        <v>68</v>
      </c>
    </row>
    <row r="241" spans="1:45" s="4" customFormat="1" ht="20.100000000000001" hidden="1" customHeight="1" outlineLevel="1" x14ac:dyDescent="0.15">
      <c r="B241" s="69" t="str">
        <f>IF($R$5&lt;&gt;"",$R$5,"-")</f>
        <v>-</v>
      </c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98"/>
      <c r="AH241" s="132" t="str">
        <f t="shared" ref="AH241:AH246" si="238">IF(B241="-",B241,"手入力")</f>
        <v>-</v>
      </c>
      <c r="AI241" s="147">
        <f t="shared" ref="AI241:AI246" si="239">AQ241</f>
        <v>0</v>
      </c>
      <c r="AJ241" s="64" t="str">
        <f>IFERROR(AI241/AO241,"")</f>
        <v/>
      </c>
      <c r="AK241" s="106" t="str">
        <f>IFERROR(IF(B241="-",B241,IF(AI241/AO241&gt;=0.285,"達成","未")),"-")</f>
        <v>-</v>
      </c>
      <c r="AL241" s="149">
        <f>AR241</f>
        <v>0</v>
      </c>
      <c r="AM241" s="127" t="str">
        <f>IFERROR(AL241/AP241,"")</f>
        <v/>
      </c>
      <c r="AN241" s="152">
        <f>COUNT(C237:AG237)</f>
        <v>31</v>
      </c>
      <c r="AO241" s="153">
        <f>IF(OR(B241="-",B241=""),0,IFERROR(AN241-AH241,))</f>
        <v>0</v>
      </c>
      <c r="AP241" s="153">
        <f>AO241+AP229</f>
        <v>0</v>
      </c>
      <c r="AQ241" s="143">
        <f>COUNTIF(C241:AG241,"○")</f>
        <v>0</v>
      </c>
      <c r="AR241" s="143">
        <f>AR229+AQ241</f>
        <v>0</v>
      </c>
      <c r="AS241" s="144">
        <f>IF(AS242&gt;=1,0,IF(SUM(AO241:AO246)=0,1,IF(AK240="達成",1,0)))</f>
        <v>1</v>
      </c>
    </row>
    <row r="242" spans="1:45" s="4" customFormat="1" ht="20.100000000000001" hidden="1" customHeight="1" outlineLevel="1" x14ac:dyDescent="0.15">
      <c r="B242" s="60" t="str">
        <f>IF($S$5&lt;&gt;"",$S$5,"-")</f>
        <v>-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5"/>
      <c r="AH242" s="130" t="str">
        <f t="shared" si="238"/>
        <v>-</v>
      </c>
      <c r="AI242" s="148">
        <f t="shared" si="239"/>
        <v>0</v>
      </c>
      <c r="AJ242" s="53" t="str">
        <f>IFERROR(AI242/AO242,"")</f>
        <v/>
      </c>
      <c r="AK242" s="107" t="str">
        <f t="shared" ref="AK242:AK246" si="240">IFERROR(IF(B242="-",B242,IF(AI242/AO242&gt;=0.285,"達成","未")),"-")</f>
        <v>-</v>
      </c>
      <c r="AL242" s="150">
        <f>AR242</f>
        <v>0</v>
      </c>
      <c r="AM242" s="121" t="str">
        <f>IFERROR(AL242/AP242,"")</f>
        <v/>
      </c>
      <c r="AN242" s="152">
        <f>COUNT(C237:AG237)</f>
        <v>31</v>
      </c>
      <c r="AO242" s="153">
        <f>IF(OR(B242="-",B242=""),0,IFERROR(AN242-AH242,))</f>
        <v>0</v>
      </c>
      <c r="AP242" s="153">
        <f>AO242+AP230</f>
        <v>0</v>
      </c>
      <c r="AQ242" s="153">
        <f>COUNTIF(C242:AG242,"○")</f>
        <v>0</v>
      </c>
      <c r="AR242" s="153">
        <f>AR230+AQ242</f>
        <v>0</v>
      </c>
      <c r="AS242" s="49">
        <f>COUNTIF(AH241:AH246,"手入力")</f>
        <v>0</v>
      </c>
    </row>
    <row r="243" spans="1:45" s="4" customFormat="1" ht="20.100000000000001" hidden="1" customHeight="1" outlineLevel="1" x14ac:dyDescent="0.15">
      <c r="B243" s="60" t="str">
        <f>IF($T$5&lt;&gt;"",$T$5,"-")</f>
        <v>-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5"/>
      <c r="AH243" s="130" t="str">
        <f t="shared" si="238"/>
        <v>-</v>
      </c>
      <c r="AI243" s="148">
        <f t="shared" si="239"/>
        <v>0</v>
      </c>
      <c r="AJ243" s="53" t="str">
        <f>IFERROR(AI243/AO243,"")</f>
        <v/>
      </c>
      <c r="AK243" s="107" t="str">
        <f t="shared" si="240"/>
        <v>-</v>
      </c>
      <c r="AL243" s="150">
        <f>AR243</f>
        <v>0</v>
      </c>
      <c r="AM243" s="121" t="str">
        <f>IFERROR(AL243/AP243,"")</f>
        <v/>
      </c>
      <c r="AN243" s="152">
        <f>COUNT(C237:AG237)</f>
        <v>31</v>
      </c>
      <c r="AO243" s="153">
        <f t="shared" ref="AO243:AO246" si="241">IF(OR(B243="-",B243=""),0,IFERROR(AN243-AH243,))</f>
        <v>0</v>
      </c>
      <c r="AP243" s="153">
        <f t="shared" ref="AP243:AP246" si="242">AO243+AP231</f>
        <v>0</v>
      </c>
      <c r="AQ243" s="153">
        <f>COUNTIF(C243:AG243,"○")</f>
        <v>0</v>
      </c>
      <c r="AR243" s="153">
        <f t="shared" ref="AR243:AR245" si="243">AR231+AQ243</f>
        <v>0</v>
      </c>
      <c r="AS243" s="49"/>
    </row>
    <row r="244" spans="1:45" s="4" customFormat="1" ht="20.100000000000001" hidden="1" customHeight="1" outlineLevel="1" x14ac:dyDescent="0.15">
      <c r="B244" s="60" t="str">
        <f>IF($U$5&lt;&gt;"",$U$5,"-")</f>
        <v>-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5"/>
      <c r="AH244" s="130" t="str">
        <f t="shared" si="238"/>
        <v>-</v>
      </c>
      <c r="AI244" s="148">
        <f t="shared" si="239"/>
        <v>0</v>
      </c>
      <c r="AJ244" s="53" t="str">
        <f t="shared" ref="AJ244:AJ245" si="244">IFERROR(AI244/AO244,"")</f>
        <v/>
      </c>
      <c r="AK244" s="107" t="str">
        <f t="shared" si="240"/>
        <v>-</v>
      </c>
      <c r="AL244" s="150">
        <f>AR244</f>
        <v>0</v>
      </c>
      <c r="AM244" s="121" t="str">
        <f>IFERROR(AL244/AP244,"")</f>
        <v/>
      </c>
      <c r="AN244" s="152">
        <f>COUNT(C237:AG237)</f>
        <v>31</v>
      </c>
      <c r="AO244" s="153">
        <f t="shared" si="241"/>
        <v>0</v>
      </c>
      <c r="AP244" s="153">
        <f t="shared" si="242"/>
        <v>0</v>
      </c>
      <c r="AQ244" s="153">
        <f>COUNTIF(C244:AG244,"○")</f>
        <v>0</v>
      </c>
      <c r="AR244" s="153">
        <f t="shared" si="243"/>
        <v>0</v>
      </c>
      <c r="AS244" s="49"/>
    </row>
    <row r="245" spans="1:45" s="4" customFormat="1" ht="20.100000000000001" hidden="1" customHeight="1" outlineLevel="1" x14ac:dyDescent="0.15">
      <c r="B245" s="60" t="str">
        <f>IF($V$5&lt;&gt;"",$V$5,"-")</f>
        <v>-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5"/>
      <c r="AH245" s="130" t="str">
        <f t="shared" si="238"/>
        <v>-</v>
      </c>
      <c r="AI245" s="148">
        <f t="shared" si="239"/>
        <v>0</v>
      </c>
      <c r="AJ245" s="53" t="str">
        <f t="shared" si="244"/>
        <v/>
      </c>
      <c r="AK245" s="107" t="str">
        <f t="shared" si="240"/>
        <v>-</v>
      </c>
      <c r="AL245" s="150">
        <f>AR245</f>
        <v>0</v>
      </c>
      <c r="AM245" s="121" t="str">
        <f>IFERROR(AL245/AP245,"")</f>
        <v/>
      </c>
      <c r="AN245" s="152">
        <f>COUNT(C237:AG237)</f>
        <v>31</v>
      </c>
      <c r="AO245" s="153">
        <f t="shared" si="241"/>
        <v>0</v>
      </c>
      <c r="AP245" s="153">
        <f t="shared" si="242"/>
        <v>0</v>
      </c>
      <c r="AQ245" s="153">
        <f>COUNTIF(C245:AG245,"○")</f>
        <v>0</v>
      </c>
      <c r="AR245" s="153">
        <f t="shared" si="243"/>
        <v>0</v>
      </c>
      <c r="AS245" s="49"/>
    </row>
    <row r="246" spans="1:45" s="4" customFormat="1" ht="20.100000000000001" hidden="1" customHeight="1" outlineLevel="1" thickBot="1" x14ac:dyDescent="0.2">
      <c r="B246" s="61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79"/>
      <c r="AH246" s="131" t="str">
        <f t="shared" si="238"/>
        <v>-</v>
      </c>
      <c r="AI246" s="5">
        <f t="shared" si="239"/>
        <v>0</v>
      </c>
      <c r="AJ246" s="66" t="str">
        <f>IFERROR(AI246/AO246,"")</f>
        <v/>
      </c>
      <c r="AK246" s="33" t="str">
        <f t="shared" si="240"/>
        <v>-</v>
      </c>
      <c r="AL246" s="122">
        <f t="shared" ref="AL246" si="245">AR246</f>
        <v>0</v>
      </c>
      <c r="AM246" s="117" t="str">
        <f t="shared" ref="AM246" si="246">IFERROR(AL246/AP246,"")</f>
        <v/>
      </c>
      <c r="AN246" s="152">
        <f>COUNT(C237:AG237)</f>
        <v>31</v>
      </c>
      <c r="AO246" s="153">
        <f t="shared" si="241"/>
        <v>0</v>
      </c>
      <c r="AP246" s="153">
        <f t="shared" si="242"/>
        <v>0</v>
      </c>
      <c r="AQ246" s="153">
        <f t="shared" ref="AQ246" si="247">COUNTIF(C246:AG246,"○")</f>
        <v>0</v>
      </c>
      <c r="AR246" s="153">
        <f>AR234+AQ246</f>
        <v>0</v>
      </c>
      <c r="AS246" s="49"/>
    </row>
    <row r="247" spans="1:45" hidden="1" outlineLevel="1" x14ac:dyDescent="0.15">
      <c r="AR247" s="35"/>
    </row>
    <row r="248" spans="1:45" s="4" customFormat="1" ht="12.95" hidden="1" customHeight="1" outlineLevel="1" x14ac:dyDescent="0.15">
      <c r="A248" s="2"/>
      <c r="B248" s="155" t="s">
        <v>0</v>
      </c>
      <c r="C248" s="199">
        <f>DATE(YEAR(C236),MONTH(C236)+1,DAY(C236))</f>
        <v>46174</v>
      </c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0"/>
      <c r="AE248" s="200"/>
      <c r="AF248" s="200"/>
      <c r="AG248" s="200"/>
      <c r="AH248" s="248" t="s">
        <v>17</v>
      </c>
      <c r="AI248" s="203" t="s">
        <v>48</v>
      </c>
      <c r="AJ248" s="204"/>
      <c r="AK248" s="205"/>
      <c r="AL248" s="240" t="s">
        <v>11</v>
      </c>
      <c r="AM248" s="241"/>
      <c r="AN248" s="234" t="s">
        <v>16</v>
      </c>
      <c r="AO248" s="215" t="s">
        <v>18</v>
      </c>
      <c r="AP248" s="189" t="s">
        <v>19</v>
      </c>
      <c r="AQ248" s="191"/>
      <c r="AR248" s="177"/>
    </row>
    <row r="249" spans="1:45" s="4" customFormat="1" ht="12.95" hidden="1" customHeight="1" outlineLevel="1" x14ac:dyDescent="0.15">
      <c r="A249" s="2"/>
      <c r="B249" s="12" t="s">
        <v>1</v>
      </c>
      <c r="C249" s="13">
        <f>DATE(YEAR(C248),MONTH(C248),DAY(C248))</f>
        <v>46174</v>
      </c>
      <c r="D249" s="13">
        <f>IF(MONTH(DATE(YEAR(C249),MONTH(C249),DAY(C249)+1))=MONTH($C248),DATE(YEAR(C249),MONTH(C249),DAY(C249)+1),"")</f>
        <v>46175</v>
      </c>
      <c r="E249" s="13">
        <f t="shared" ref="E249:AG249" si="248">IF(MONTH(DATE(YEAR(D249),MONTH(D249),DAY(D249)+1))=MONTH($C248),DATE(YEAR(D249),MONTH(D249),DAY(D249)+1),"")</f>
        <v>46176</v>
      </c>
      <c r="F249" s="18">
        <f t="shared" si="248"/>
        <v>46177</v>
      </c>
      <c r="G249" s="13">
        <f t="shared" si="248"/>
        <v>46178</v>
      </c>
      <c r="H249" s="13">
        <f t="shared" si="248"/>
        <v>46179</v>
      </c>
      <c r="I249" s="13">
        <f t="shared" si="248"/>
        <v>46180</v>
      </c>
      <c r="J249" s="13">
        <f t="shared" si="248"/>
        <v>46181</v>
      </c>
      <c r="K249" s="13">
        <f t="shared" si="248"/>
        <v>46182</v>
      </c>
      <c r="L249" s="13">
        <f t="shared" si="248"/>
        <v>46183</v>
      </c>
      <c r="M249" s="13">
        <f t="shared" si="248"/>
        <v>46184</v>
      </c>
      <c r="N249" s="13">
        <f t="shared" si="248"/>
        <v>46185</v>
      </c>
      <c r="O249" s="13">
        <f t="shared" si="248"/>
        <v>46186</v>
      </c>
      <c r="P249" s="13">
        <f t="shared" si="248"/>
        <v>46187</v>
      </c>
      <c r="Q249" s="13">
        <f t="shared" si="248"/>
        <v>46188</v>
      </c>
      <c r="R249" s="13">
        <f t="shared" si="248"/>
        <v>46189</v>
      </c>
      <c r="S249" s="13">
        <f t="shared" si="248"/>
        <v>46190</v>
      </c>
      <c r="T249" s="13">
        <f t="shared" si="248"/>
        <v>46191</v>
      </c>
      <c r="U249" s="13">
        <f t="shared" si="248"/>
        <v>46192</v>
      </c>
      <c r="V249" s="13">
        <f t="shared" si="248"/>
        <v>46193</v>
      </c>
      <c r="W249" s="13">
        <f t="shared" si="248"/>
        <v>46194</v>
      </c>
      <c r="X249" s="13">
        <f t="shared" si="248"/>
        <v>46195</v>
      </c>
      <c r="Y249" s="13">
        <f t="shared" si="248"/>
        <v>46196</v>
      </c>
      <c r="Z249" s="13">
        <f t="shared" si="248"/>
        <v>46197</v>
      </c>
      <c r="AA249" s="13">
        <f t="shared" si="248"/>
        <v>46198</v>
      </c>
      <c r="AB249" s="13">
        <f t="shared" si="248"/>
        <v>46199</v>
      </c>
      <c r="AC249" s="13">
        <f t="shared" si="248"/>
        <v>46200</v>
      </c>
      <c r="AD249" s="13">
        <f t="shared" si="248"/>
        <v>46201</v>
      </c>
      <c r="AE249" s="13">
        <f t="shared" si="248"/>
        <v>46202</v>
      </c>
      <c r="AF249" s="13">
        <f t="shared" si="248"/>
        <v>46203</v>
      </c>
      <c r="AG249" s="32" t="str">
        <f t="shared" si="248"/>
        <v/>
      </c>
      <c r="AH249" s="249"/>
      <c r="AI249" s="206"/>
      <c r="AJ249" s="207"/>
      <c r="AK249" s="208"/>
      <c r="AL249" s="242"/>
      <c r="AM249" s="243"/>
      <c r="AN249" s="235"/>
      <c r="AO249" s="216"/>
      <c r="AP249" s="190"/>
      <c r="AQ249" s="191"/>
      <c r="AR249" s="177"/>
    </row>
    <row r="250" spans="1:45" s="4" customFormat="1" ht="12.95" hidden="1" customHeight="1" outlineLevel="1" x14ac:dyDescent="0.15">
      <c r="A250" s="2"/>
      <c r="B250" s="12" t="s">
        <v>2</v>
      </c>
      <c r="C250" s="14" t="str">
        <f t="shared" ref="C250:AG250" si="249">TEXT(C249,"aaa")</f>
        <v>月</v>
      </c>
      <c r="D250" s="14" t="str">
        <f t="shared" si="249"/>
        <v>火</v>
      </c>
      <c r="E250" s="14" t="str">
        <f t="shared" si="249"/>
        <v>水</v>
      </c>
      <c r="F250" s="19" t="str">
        <f t="shared" si="249"/>
        <v>木</v>
      </c>
      <c r="G250" s="14" t="str">
        <f t="shared" si="249"/>
        <v>金</v>
      </c>
      <c r="H250" s="14" t="str">
        <f t="shared" si="249"/>
        <v>土</v>
      </c>
      <c r="I250" s="14" t="str">
        <f t="shared" si="249"/>
        <v>日</v>
      </c>
      <c r="J250" s="14" t="str">
        <f t="shared" si="249"/>
        <v>月</v>
      </c>
      <c r="K250" s="14" t="str">
        <f t="shared" si="249"/>
        <v>火</v>
      </c>
      <c r="L250" s="14" t="str">
        <f t="shared" si="249"/>
        <v>水</v>
      </c>
      <c r="M250" s="14" t="str">
        <f t="shared" si="249"/>
        <v>木</v>
      </c>
      <c r="N250" s="14" t="str">
        <f t="shared" si="249"/>
        <v>金</v>
      </c>
      <c r="O250" s="14" t="str">
        <f t="shared" si="249"/>
        <v>土</v>
      </c>
      <c r="P250" s="14" t="str">
        <f t="shared" si="249"/>
        <v>日</v>
      </c>
      <c r="Q250" s="14" t="str">
        <f t="shared" si="249"/>
        <v>月</v>
      </c>
      <c r="R250" s="14" t="str">
        <f t="shared" si="249"/>
        <v>火</v>
      </c>
      <c r="S250" s="14" t="str">
        <f t="shared" si="249"/>
        <v>水</v>
      </c>
      <c r="T250" s="14" t="str">
        <f t="shared" si="249"/>
        <v>木</v>
      </c>
      <c r="U250" s="14" t="str">
        <f t="shared" si="249"/>
        <v>金</v>
      </c>
      <c r="V250" s="14" t="str">
        <f t="shared" si="249"/>
        <v>土</v>
      </c>
      <c r="W250" s="14" t="str">
        <f t="shared" si="249"/>
        <v>日</v>
      </c>
      <c r="X250" s="14" t="str">
        <f t="shared" si="249"/>
        <v>月</v>
      </c>
      <c r="Y250" s="14" t="str">
        <f t="shared" si="249"/>
        <v>火</v>
      </c>
      <c r="Z250" s="14" t="str">
        <f t="shared" si="249"/>
        <v>水</v>
      </c>
      <c r="AA250" s="14" t="str">
        <f t="shared" si="249"/>
        <v>木</v>
      </c>
      <c r="AB250" s="14" t="str">
        <f t="shared" si="249"/>
        <v>金</v>
      </c>
      <c r="AC250" s="14" t="str">
        <f t="shared" si="249"/>
        <v>土</v>
      </c>
      <c r="AD250" s="14" t="str">
        <f t="shared" si="249"/>
        <v>日</v>
      </c>
      <c r="AE250" s="14" t="str">
        <f t="shared" si="249"/>
        <v>月</v>
      </c>
      <c r="AF250" s="14" t="str">
        <f t="shared" si="249"/>
        <v>火</v>
      </c>
      <c r="AG250" s="145" t="str">
        <f t="shared" si="249"/>
        <v/>
      </c>
      <c r="AH250" s="249"/>
      <c r="AI250" s="193" t="s">
        <v>42</v>
      </c>
      <c r="AJ250" s="247" t="s">
        <v>12</v>
      </c>
      <c r="AK250" s="195" t="s">
        <v>49</v>
      </c>
      <c r="AL250" s="236" t="s">
        <v>42</v>
      </c>
      <c r="AM250" s="238" t="s">
        <v>13</v>
      </c>
      <c r="AN250" s="234">
        <f>COUNT(C249:AG249)</f>
        <v>30</v>
      </c>
      <c r="AO250" s="215">
        <f>AN250-AH250</f>
        <v>30</v>
      </c>
      <c r="AP250" s="215">
        <f>SUM(AO$8:AO252)</f>
        <v>638</v>
      </c>
      <c r="AQ250" s="56"/>
      <c r="AR250" s="55"/>
    </row>
    <row r="251" spans="1:45" s="4" customFormat="1" ht="27" hidden="1" customHeight="1" outlineLevel="1" x14ac:dyDescent="0.15">
      <c r="A251" s="3"/>
      <c r="B251" s="185" t="s">
        <v>3</v>
      </c>
      <c r="C251" s="187" t="str">
        <f>IFERROR(VLOOKUP(C249,祝日一覧!$A:$C,3,FALSE),"")</f>
        <v/>
      </c>
      <c r="D251" s="187" t="str">
        <f>IFERROR(VLOOKUP(D249,祝日一覧!$A:$C,3,FALSE),"")</f>
        <v/>
      </c>
      <c r="E251" s="187" t="str">
        <f>IFERROR(VLOOKUP(E249,祝日一覧!$A:$C,3,FALSE),"")</f>
        <v/>
      </c>
      <c r="F251" s="187" t="str">
        <f>IFERROR(VLOOKUP(F249,祝日一覧!$A:$C,3,FALSE),"")</f>
        <v/>
      </c>
      <c r="G251" s="187" t="str">
        <f>IFERROR(VLOOKUP(G249,祝日一覧!$A:$C,3,FALSE),"")</f>
        <v/>
      </c>
      <c r="H251" s="187" t="str">
        <f>IFERROR(VLOOKUP(H249,祝日一覧!$A:$C,3,FALSE),"")</f>
        <v/>
      </c>
      <c r="I251" s="187" t="str">
        <f>IFERROR(VLOOKUP(I249,祝日一覧!$A:$C,3,FALSE),"")</f>
        <v/>
      </c>
      <c r="J251" s="187" t="str">
        <f>IFERROR(VLOOKUP(J249,祝日一覧!$A:$C,3,FALSE),"")</f>
        <v/>
      </c>
      <c r="K251" s="187" t="str">
        <f>IFERROR(VLOOKUP(K249,祝日一覧!$A:$C,3,FALSE),"")</f>
        <v/>
      </c>
      <c r="L251" s="187" t="str">
        <f>IFERROR(VLOOKUP(L249,祝日一覧!$A:$C,3,FALSE),"")</f>
        <v/>
      </c>
      <c r="M251" s="187" t="str">
        <f>IFERROR(VLOOKUP(M249,祝日一覧!$A:$C,3,FALSE),"")</f>
        <v/>
      </c>
      <c r="N251" s="187" t="str">
        <f>IFERROR(VLOOKUP(N249,祝日一覧!$A:$C,3,FALSE),"")</f>
        <v/>
      </c>
      <c r="O251" s="187" t="str">
        <f>IFERROR(VLOOKUP(O249,祝日一覧!$A:$C,3,FALSE),"")</f>
        <v/>
      </c>
      <c r="P251" s="187" t="str">
        <f>IFERROR(VLOOKUP(P249,祝日一覧!$A:$C,3,FALSE),"")</f>
        <v/>
      </c>
      <c r="Q251" s="187" t="str">
        <f>IFERROR(VLOOKUP(Q249,祝日一覧!$A:$C,3,FALSE),"")</f>
        <v/>
      </c>
      <c r="R251" s="187" t="str">
        <f>IFERROR(VLOOKUP(R249,祝日一覧!$A:$C,3,FALSE),"")</f>
        <v/>
      </c>
      <c r="S251" s="187" t="str">
        <f>IFERROR(VLOOKUP(S249,祝日一覧!$A:$C,3,FALSE),"")</f>
        <v/>
      </c>
      <c r="T251" s="187" t="str">
        <f>IFERROR(VLOOKUP(T249,祝日一覧!$A:$C,3,FALSE),"")</f>
        <v/>
      </c>
      <c r="U251" s="187" t="str">
        <f>IFERROR(VLOOKUP(U249,祝日一覧!$A:$C,3,FALSE),"")</f>
        <v/>
      </c>
      <c r="V251" s="187" t="str">
        <f>IFERROR(VLOOKUP(V249,祝日一覧!$A:$C,3,FALSE),"")</f>
        <v/>
      </c>
      <c r="W251" s="187" t="str">
        <f>IFERROR(VLOOKUP(W249,祝日一覧!$A:$C,3,FALSE),"")</f>
        <v/>
      </c>
      <c r="X251" s="187" t="str">
        <f>IFERROR(VLOOKUP(X249,祝日一覧!$A:$C,3,FALSE),"")</f>
        <v/>
      </c>
      <c r="Y251" s="187" t="str">
        <f>IFERROR(VLOOKUP(Y249,祝日一覧!$A:$C,3,FALSE),"")</f>
        <v/>
      </c>
      <c r="Z251" s="187" t="str">
        <f>IFERROR(VLOOKUP(Z249,祝日一覧!$A:$C,3,FALSE),"")</f>
        <v/>
      </c>
      <c r="AA251" s="187" t="str">
        <f>IFERROR(VLOOKUP(AA249,祝日一覧!$A:$C,3,FALSE),"")</f>
        <v/>
      </c>
      <c r="AB251" s="187" t="str">
        <f>IFERROR(VLOOKUP(AB249,祝日一覧!$A:$C,3,FALSE),"")</f>
        <v/>
      </c>
      <c r="AC251" s="187" t="str">
        <f>IFERROR(VLOOKUP(AC249,祝日一覧!$A:$C,3,FALSE),"")</f>
        <v/>
      </c>
      <c r="AD251" s="187" t="str">
        <f>IFERROR(VLOOKUP(AD249,祝日一覧!$A:$C,3,FALSE),"")</f>
        <v/>
      </c>
      <c r="AE251" s="187" t="str">
        <f>IFERROR(VLOOKUP(AE249,祝日一覧!$A:$C,3,FALSE),"")</f>
        <v/>
      </c>
      <c r="AF251" s="187" t="str">
        <f>IFERROR(VLOOKUP(AF249,祝日一覧!$A:$C,3,FALSE),"")</f>
        <v/>
      </c>
      <c r="AG251" s="229" t="str">
        <f>IFERROR(VLOOKUP(AG249,祝日一覧!$A:$C,3,FALSE),"")</f>
        <v/>
      </c>
      <c r="AH251" s="249"/>
      <c r="AI251" s="193"/>
      <c r="AJ251" s="247"/>
      <c r="AK251" s="195"/>
      <c r="AL251" s="237"/>
      <c r="AM251" s="239"/>
      <c r="AN251" s="235"/>
      <c r="AO251" s="216"/>
      <c r="AP251" s="216"/>
      <c r="AQ251" s="57"/>
      <c r="AR251" s="58"/>
    </row>
    <row r="252" spans="1:45" s="4" customFormat="1" ht="20.100000000000001" hidden="1" customHeight="1" outlineLevel="1" thickBot="1" x14ac:dyDescent="0.2">
      <c r="B252" s="228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  <c r="AA252" s="227"/>
      <c r="AB252" s="227"/>
      <c r="AC252" s="227"/>
      <c r="AD252" s="227"/>
      <c r="AE252" s="227"/>
      <c r="AF252" s="227"/>
      <c r="AG252" s="230"/>
      <c r="AH252" s="250"/>
      <c r="AI252" s="5"/>
      <c r="AJ252" s="66" t="e">
        <f>AVERAGE(AJ253:AJ258)</f>
        <v>#DIV/0!</v>
      </c>
      <c r="AK252" s="33" t="e">
        <f>IF(AJ252&gt;=0.285,"達成","未")</f>
        <v>#DIV/0!</v>
      </c>
      <c r="AL252" s="116"/>
      <c r="AM252" s="117" t="e">
        <f>AVERAGE(AM253:AM257)</f>
        <v>#DIV/0!</v>
      </c>
      <c r="AN252" s="109" t="s">
        <v>69</v>
      </c>
      <c r="AO252" s="93" t="s">
        <v>70</v>
      </c>
      <c r="AP252" s="94" t="s">
        <v>71</v>
      </c>
      <c r="AQ252" s="96" t="s">
        <v>72</v>
      </c>
      <c r="AR252" s="96" t="s">
        <v>59</v>
      </c>
      <c r="AS252" s="88" t="s">
        <v>68</v>
      </c>
    </row>
    <row r="253" spans="1:45" s="4" customFormat="1" ht="20.100000000000001" hidden="1" customHeight="1" outlineLevel="1" x14ac:dyDescent="0.15">
      <c r="B253" s="69" t="str">
        <f>IF($R$5&lt;&gt;"",$R$5,"-")</f>
        <v>-</v>
      </c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98"/>
      <c r="AH253" s="132" t="str">
        <f t="shared" ref="AH253:AH258" si="250">IF(B253="-",B253,"手入力")</f>
        <v>-</v>
      </c>
      <c r="AI253" s="147">
        <f t="shared" ref="AI253:AI258" si="251">AQ253</f>
        <v>0</v>
      </c>
      <c r="AJ253" s="64" t="str">
        <f>IFERROR(AI253/AO253,"")</f>
        <v/>
      </c>
      <c r="AK253" s="106" t="str">
        <f>IFERROR(IF(B253="-",B253,IF(AI253/AO253&gt;=0.285,"達成","未")),"-")</f>
        <v>-</v>
      </c>
      <c r="AL253" s="149">
        <f>AR253</f>
        <v>0</v>
      </c>
      <c r="AM253" s="127" t="str">
        <f>IFERROR(AL253/AP253,"")</f>
        <v/>
      </c>
      <c r="AN253" s="152">
        <f>COUNT(C249:AG249)</f>
        <v>30</v>
      </c>
      <c r="AO253" s="153">
        <f>IF(OR(B253="-",B253=""),0,IFERROR(AN253-AH253,))</f>
        <v>0</v>
      </c>
      <c r="AP253" s="153">
        <f>AO253+AP241</f>
        <v>0</v>
      </c>
      <c r="AQ253" s="143">
        <f>COUNTIF(C253:AG253,"○")</f>
        <v>0</v>
      </c>
      <c r="AR253" s="143">
        <f>AR241+AQ253</f>
        <v>0</v>
      </c>
      <c r="AS253" s="144">
        <f>IF(AS254&gt;=1,0,IF(SUM(AO253:AO258)=0,1,IF(AK252="達成",1,0)))</f>
        <v>1</v>
      </c>
    </row>
    <row r="254" spans="1:45" s="4" customFormat="1" ht="20.100000000000001" hidden="1" customHeight="1" outlineLevel="1" x14ac:dyDescent="0.15">
      <c r="B254" s="60" t="str">
        <f>IF($S$5&lt;&gt;"",$S$5,"-")</f>
        <v>-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5"/>
      <c r="AH254" s="130" t="str">
        <f t="shared" si="250"/>
        <v>-</v>
      </c>
      <c r="AI254" s="148">
        <f t="shared" si="251"/>
        <v>0</v>
      </c>
      <c r="AJ254" s="53" t="str">
        <f>IFERROR(AI254/AO254,"")</f>
        <v/>
      </c>
      <c r="AK254" s="107" t="str">
        <f t="shared" ref="AK254:AK258" si="252">IFERROR(IF(B254="-",B254,IF(AI254/AO254&gt;=0.285,"達成","未")),"-")</f>
        <v>-</v>
      </c>
      <c r="AL254" s="150">
        <f>AR254</f>
        <v>0</v>
      </c>
      <c r="AM254" s="121" t="str">
        <f>IFERROR(AL254/AP254,"")</f>
        <v/>
      </c>
      <c r="AN254" s="152">
        <f>COUNT(C249:AG249)</f>
        <v>30</v>
      </c>
      <c r="AO254" s="153">
        <f>IF(OR(B254="-",B254=""),0,IFERROR(AN254-AH254,))</f>
        <v>0</v>
      </c>
      <c r="AP254" s="153">
        <f>AO254+AP242</f>
        <v>0</v>
      </c>
      <c r="AQ254" s="153">
        <f>COUNTIF(C254:AG254,"○")</f>
        <v>0</v>
      </c>
      <c r="AR254" s="153">
        <f>AR242+AQ254</f>
        <v>0</v>
      </c>
      <c r="AS254" s="49">
        <f>COUNTIF(AH253:AH258,"手入力")</f>
        <v>0</v>
      </c>
    </row>
    <row r="255" spans="1:45" s="4" customFormat="1" ht="20.100000000000001" hidden="1" customHeight="1" outlineLevel="1" x14ac:dyDescent="0.15">
      <c r="B255" s="60" t="str">
        <f>IF($T$5&lt;&gt;"",$T$5,"-")</f>
        <v>-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5"/>
      <c r="AH255" s="130" t="str">
        <f t="shared" si="250"/>
        <v>-</v>
      </c>
      <c r="AI255" s="148">
        <f t="shared" si="251"/>
        <v>0</v>
      </c>
      <c r="AJ255" s="53" t="str">
        <f>IFERROR(AI255/AO255,"")</f>
        <v/>
      </c>
      <c r="AK255" s="107" t="str">
        <f t="shared" si="252"/>
        <v>-</v>
      </c>
      <c r="AL255" s="150">
        <f>AR255</f>
        <v>0</v>
      </c>
      <c r="AM255" s="121" t="str">
        <f>IFERROR(AL255/AP255,"")</f>
        <v/>
      </c>
      <c r="AN255" s="152">
        <f>COUNT(C249:AG249)</f>
        <v>30</v>
      </c>
      <c r="AO255" s="153">
        <f t="shared" ref="AO255:AO258" si="253">IF(OR(B255="-",B255=""),0,IFERROR(AN255-AH255,))</f>
        <v>0</v>
      </c>
      <c r="AP255" s="153">
        <f t="shared" ref="AP255:AP258" si="254">AO255+AP243</f>
        <v>0</v>
      </c>
      <c r="AQ255" s="153">
        <f>COUNTIF(C255:AG255,"○")</f>
        <v>0</v>
      </c>
      <c r="AR255" s="153">
        <f t="shared" ref="AR255:AR257" si="255">AR243+AQ255</f>
        <v>0</v>
      </c>
      <c r="AS255" s="49"/>
    </row>
    <row r="256" spans="1:45" s="4" customFormat="1" ht="20.100000000000001" hidden="1" customHeight="1" outlineLevel="1" x14ac:dyDescent="0.15">
      <c r="B256" s="60" t="str">
        <f>IF($U$5&lt;&gt;"",$U$5,"-")</f>
        <v>-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5"/>
      <c r="AH256" s="130" t="str">
        <f t="shared" si="250"/>
        <v>-</v>
      </c>
      <c r="AI256" s="148">
        <f t="shared" si="251"/>
        <v>0</v>
      </c>
      <c r="AJ256" s="53" t="str">
        <f t="shared" ref="AJ256:AJ257" si="256">IFERROR(AI256/AO256,"")</f>
        <v/>
      </c>
      <c r="AK256" s="107" t="str">
        <f t="shared" si="252"/>
        <v>-</v>
      </c>
      <c r="AL256" s="150">
        <f>AR256</f>
        <v>0</v>
      </c>
      <c r="AM256" s="121" t="str">
        <f>IFERROR(AL256/AP256,"")</f>
        <v/>
      </c>
      <c r="AN256" s="152">
        <f>COUNT(C249:AG249)</f>
        <v>30</v>
      </c>
      <c r="AO256" s="153">
        <f t="shared" si="253"/>
        <v>0</v>
      </c>
      <c r="AP256" s="153">
        <f t="shared" si="254"/>
        <v>0</v>
      </c>
      <c r="AQ256" s="153">
        <f>COUNTIF(C256:AG256,"○")</f>
        <v>0</v>
      </c>
      <c r="AR256" s="153">
        <f t="shared" si="255"/>
        <v>0</v>
      </c>
      <c r="AS256" s="49"/>
    </row>
    <row r="257" spans="1:45" s="4" customFormat="1" ht="20.100000000000001" hidden="1" customHeight="1" outlineLevel="1" x14ac:dyDescent="0.15">
      <c r="B257" s="60" t="str">
        <f>IF($V$5&lt;&gt;"",$V$5,"-")</f>
        <v>-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5"/>
      <c r="AH257" s="130" t="str">
        <f t="shared" si="250"/>
        <v>-</v>
      </c>
      <c r="AI257" s="148">
        <f t="shared" si="251"/>
        <v>0</v>
      </c>
      <c r="AJ257" s="53" t="str">
        <f t="shared" si="256"/>
        <v/>
      </c>
      <c r="AK257" s="107" t="str">
        <f t="shared" si="252"/>
        <v>-</v>
      </c>
      <c r="AL257" s="150">
        <f>AR257</f>
        <v>0</v>
      </c>
      <c r="AM257" s="121" t="str">
        <f>IFERROR(AL257/AP257,"")</f>
        <v/>
      </c>
      <c r="AN257" s="152">
        <f>COUNT(C249:AG249)</f>
        <v>30</v>
      </c>
      <c r="AO257" s="153">
        <f t="shared" si="253"/>
        <v>0</v>
      </c>
      <c r="AP257" s="153">
        <f t="shared" si="254"/>
        <v>0</v>
      </c>
      <c r="AQ257" s="153">
        <f>COUNTIF(C257:AG257,"○")</f>
        <v>0</v>
      </c>
      <c r="AR257" s="153">
        <f t="shared" si="255"/>
        <v>0</v>
      </c>
      <c r="AS257" s="49"/>
    </row>
    <row r="258" spans="1:45" s="4" customFormat="1" ht="20.100000000000001" hidden="1" customHeight="1" outlineLevel="1" thickBot="1" x14ac:dyDescent="0.2">
      <c r="B258" s="61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79"/>
      <c r="AH258" s="131" t="str">
        <f t="shared" si="250"/>
        <v>-</v>
      </c>
      <c r="AI258" s="5">
        <f t="shared" si="251"/>
        <v>0</v>
      </c>
      <c r="AJ258" s="66" t="str">
        <f>IFERROR(AI258/AO258,"")</f>
        <v/>
      </c>
      <c r="AK258" s="33" t="str">
        <f t="shared" si="252"/>
        <v>-</v>
      </c>
      <c r="AL258" s="122">
        <f t="shared" ref="AL258" si="257">AR258</f>
        <v>0</v>
      </c>
      <c r="AM258" s="117" t="str">
        <f t="shared" ref="AM258" si="258">IFERROR(AL258/AP258,"")</f>
        <v/>
      </c>
      <c r="AN258" s="152">
        <f>COUNT(C249:AG249)</f>
        <v>30</v>
      </c>
      <c r="AO258" s="153">
        <f t="shared" si="253"/>
        <v>0</v>
      </c>
      <c r="AP258" s="153">
        <f t="shared" si="254"/>
        <v>0</v>
      </c>
      <c r="AQ258" s="153">
        <f t="shared" ref="AQ258" si="259">COUNTIF(C258:AG258,"○")</f>
        <v>0</v>
      </c>
      <c r="AR258" s="153">
        <f>AR246+AQ258</f>
        <v>0</v>
      </c>
      <c r="AS258" s="49"/>
    </row>
    <row r="259" spans="1:45" hidden="1" outlineLevel="1" x14ac:dyDescent="0.15">
      <c r="AR259" s="35"/>
    </row>
    <row r="260" spans="1:45" s="4" customFormat="1" ht="12.95" hidden="1" customHeight="1" outlineLevel="1" x14ac:dyDescent="0.15">
      <c r="A260" s="2"/>
      <c r="B260" s="155" t="s">
        <v>0</v>
      </c>
      <c r="C260" s="199">
        <f>DATE(YEAR(C248),MONTH(C248)+1,DAY(C248))</f>
        <v>46204</v>
      </c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248" t="s">
        <v>17</v>
      </c>
      <c r="AI260" s="203" t="s">
        <v>48</v>
      </c>
      <c r="AJ260" s="204"/>
      <c r="AK260" s="205"/>
      <c r="AL260" s="240" t="s">
        <v>11</v>
      </c>
      <c r="AM260" s="241"/>
      <c r="AN260" s="234" t="s">
        <v>16</v>
      </c>
      <c r="AO260" s="215" t="s">
        <v>18</v>
      </c>
      <c r="AP260" s="189" t="s">
        <v>19</v>
      </c>
      <c r="AQ260" s="191"/>
      <c r="AR260" s="177"/>
    </row>
    <row r="261" spans="1:45" s="4" customFormat="1" ht="12.95" hidden="1" customHeight="1" outlineLevel="1" x14ac:dyDescent="0.15">
      <c r="A261" s="2"/>
      <c r="B261" s="12" t="s">
        <v>1</v>
      </c>
      <c r="C261" s="13">
        <f>DATE(YEAR(C260),MONTH(C260),DAY(C260))</f>
        <v>46204</v>
      </c>
      <c r="D261" s="13">
        <f>IF(MONTH(DATE(YEAR(C261),MONTH(C261),DAY(C261)+1))=MONTH($C260),DATE(YEAR(C261),MONTH(C261),DAY(C261)+1),"")</f>
        <v>46205</v>
      </c>
      <c r="E261" s="13">
        <f t="shared" ref="E261:AG261" si="260">IF(MONTH(DATE(YEAR(D261),MONTH(D261),DAY(D261)+1))=MONTH($C260),DATE(YEAR(D261),MONTH(D261),DAY(D261)+1),"")</f>
        <v>46206</v>
      </c>
      <c r="F261" s="18">
        <f t="shared" si="260"/>
        <v>46207</v>
      </c>
      <c r="G261" s="13">
        <f t="shared" si="260"/>
        <v>46208</v>
      </c>
      <c r="H261" s="13">
        <f t="shared" si="260"/>
        <v>46209</v>
      </c>
      <c r="I261" s="13">
        <f t="shared" si="260"/>
        <v>46210</v>
      </c>
      <c r="J261" s="13">
        <f t="shared" si="260"/>
        <v>46211</v>
      </c>
      <c r="K261" s="13">
        <f t="shared" si="260"/>
        <v>46212</v>
      </c>
      <c r="L261" s="13">
        <f t="shared" si="260"/>
        <v>46213</v>
      </c>
      <c r="M261" s="13">
        <f t="shared" si="260"/>
        <v>46214</v>
      </c>
      <c r="N261" s="13">
        <f t="shared" si="260"/>
        <v>46215</v>
      </c>
      <c r="O261" s="13">
        <f t="shared" si="260"/>
        <v>46216</v>
      </c>
      <c r="P261" s="13">
        <f t="shared" si="260"/>
        <v>46217</v>
      </c>
      <c r="Q261" s="13">
        <f t="shared" si="260"/>
        <v>46218</v>
      </c>
      <c r="R261" s="13">
        <f t="shared" si="260"/>
        <v>46219</v>
      </c>
      <c r="S261" s="13">
        <f t="shared" si="260"/>
        <v>46220</v>
      </c>
      <c r="T261" s="13">
        <f t="shared" si="260"/>
        <v>46221</v>
      </c>
      <c r="U261" s="13">
        <f t="shared" si="260"/>
        <v>46222</v>
      </c>
      <c r="V261" s="13">
        <f t="shared" si="260"/>
        <v>46223</v>
      </c>
      <c r="W261" s="13">
        <f t="shared" si="260"/>
        <v>46224</v>
      </c>
      <c r="X261" s="13">
        <f t="shared" si="260"/>
        <v>46225</v>
      </c>
      <c r="Y261" s="13">
        <f t="shared" si="260"/>
        <v>46226</v>
      </c>
      <c r="Z261" s="13">
        <f t="shared" si="260"/>
        <v>46227</v>
      </c>
      <c r="AA261" s="13">
        <f t="shared" si="260"/>
        <v>46228</v>
      </c>
      <c r="AB261" s="13">
        <f t="shared" si="260"/>
        <v>46229</v>
      </c>
      <c r="AC261" s="13">
        <f t="shared" si="260"/>
        <v>46230</v>
      </c>
      <c r="AD261" s="13">
        <f t="shared" si="260"/>
        <v>46231</v>
      </c>
      <c r="AE261" s="13">
        <f t="shared" si="260"/>
        <v>46232</v>
      </c>
      <c r="AF261" s="13">
        <f t="shared" si="260"/>
        <v>46233</v>
      </c>
      <c r="AG261" s="32">
        <f t="shared" si="260"/>
        <v>46234</v>
      </c>
      <c r="AH261" s="249"/>
      <c r="AI261" s="206"/>
      <c r="AJ261" s="207"/>
      <c r="AK261" s="208"/>
      <c r="AL261" s="242"/>
      <c r="AM261" s="243"/>
      <c r="AN261" s="235"/>
      <c r="AO261" s="216"/>
      <c r="AP261" s="190"/>
      <c r="AQ261" s="191"/>
      <c r="AR261" s="177"/>
    </row>
    <row r="262" spans="1:45" s="4" customFormat="1" ht="12.95" hidden="1" customHeight="1" outlineLevel="1" x14ac:dyDescent="0.15">
      <c r="A262" s="2"/>
      <c r="B262" s="12" t="s">
        <v>2</v>
      </c>
      <c r="C262" s="14" t="str">
        <f t="shared" ref="C262:AG262" si="261">TEXT(C261,"aaa")</f>
        <v>水</v>
      </c>
      <c r="D262" s="14" t="str">
        <f t="shared" si="261"/>
        <v>木</v>
      </c>
      <c r="E262" s="14" t="str">
        <f t="shared" si="261"/>
        <v>金</v>
      </c>
      <c r="F262" s="19" t="str">
        <f t="shared" si="261"/>
        <v>土</v>
      </c>
      <c r="G262" s="14" t="str">
        <f t="shared" si="261"/>
        <v>日</v>
      </c>
      <c r="H262" s="14" t="str">
        <f t="shared" si="261"/>
        <v>月</v>
      </c>
      <c r="I262" s="14" t="str">
        <f t="shared" si="261"/>
        <v>火</v>
      </c>
      <c r="J262" s="14" t="str">
        <f t="shared" si="261"/>
        <v>水</v>
      </c>
      <c r="K262" s="14" t="str">
        <f t="shared" si="261"/>
        <v>木</v>
      </c>
      <c r="L262" s="14" t="str">
        <f t="shared" si="261"/>
        <v>金</v>
      </c>
      <c r="M262" s="14" t="str">
        <f t="shared" si="261"/>
        <v>土</v>
      </c>
      <c r="N262" s="14" t="str">
        <f t="shared" si="261"/>
        <v>日</v>
      </c>
      <c r="O262" s="14" t="str">
        <f t="shared" si="261"/>
        <v>月</v>
      </c>
      <c r="P262" s="14" t="str">
        <f t="shared" si="261"/>
        <v>火</v>
      </c>
      <c r="Q262" s="14" t="str">
        <f t="shared" si="261"/>
        <v>水</v>
      </c>
      <c r="R262" s="14" t="str">
        <f t="shared" si="261"/>
        <v>木</v>
      </c>
      <c r="S262" s="14" t="str">
        <f t="shared" si="261"/>
        <v>金</v>
      </c>
      <c r="T262" s="14" t="str">
        <f t="shared" si="261"/>
        <v>土</v>
      </c>
      <c r="U262" s="14" t="str">
        <f t="shared" si="261"/>
        <v>日</v>
      </c>
      <c r="V262" s="14" t="str">
        <f t="shared" si="261"/>
        <v>月</v>
      </c>
      <c r="W262" s="14" t="str">
        <f t="shared" si="261"/>
        <v>火</v>
      </c>
      <c r="X262" s="14" t="str">
        <f t="shared" si="261"/>
        <v>水</v>
      </c>
      <c r="Y262" s="14" t="str">
        <f t="shared" si="261"/>
        <v>木</v>
      </c>
      <c r="Z262" s="14" t="str">
        <f t="shared" si="261"/>
        <v>金</v>
      </c>
      <c r="AA262" s="14" t="str">
        <f t="shared" si="261"/>
        <v>土</v>
      </c>
      <c r="AB262" s="14" t="str">
        <f t="shared" si="261"/>
        <v>日</v>
      </c>
      <c r="AC262" s="14" t="str">
        <f t="shared" si="261"/>
        <v>月</v>
      </c>
      <c r="AD262" s="14" t="str">
        <f t="shared" si="261"/>
        <v>火</v>
      </c>
      <c r="AE262" s="14" t="str">
        <f t="shared" si="261"/>
        <v>水</v>
      </c>
      <c r="AF262" s="14" t="str">
        <f t="shared" si="261"/>
        <v>木</v>
      </c>
      <c r="AG262" s="145" t="str">
        <f t="shared" si="261"/>
        <v>金</v>
      </c>
      <c r="AH262" s="249"/>
      <c r="AI262" s="193" t="s">
        <v>42</v>
      </c>
      <c r="AJ262" s="247" t="s">
        <v>12</v>
      </c>
      <c r="AK262" s="195" t="s">
        <v>49</v>
      </c>
      <c r="AL262" s="236" t="s">
        <v>42</v>
      </c>
      <c r="AM262" s="238" t="s">
        <v>13</v>
      </c>
      <c r="AN262" s="234">
        <f>COUNT(C261:AG261)</f>
        <v>31</v>
      </c>
      <c r="AO262" s="215">
        <f>AN262-AH262</f>
        <v>31</v>
      </c>
      <c r="AP262" s="215">
        <f>SUM(AO$8:AO264)</f>
        <v>669</v>
      </c>
      <c r="AQ262" s="56"/>
      <c r="AR262" s="55"/>
    </row>
    <row r="263" spans="1:45" s="4" customFormat="1" ht="27" hidden="1" customHeight="1" outlineLevel="1" x14ac:dyDescent="0.15">
      <c r="A263" s="3"/>
      <c r="B263" s="185" t="s">
        <v>3</v>
      </c>
      <c r="C263" s="187" t="str">
        <f>IFERROR(VLOOKUP(C261,祝日一覧!$A:$C,3,FALSE),"")</f>
        <v/>
      </c>
      <c r="D263" s="187" t="str">
        <f>IFERROR(VLOOKUP(D261,祝日一覧!$A:$C,3,FALSE),"")</f>
        <v/>
      </c>
      <c r="E263" s="187" t="str">
        <f>IFERROR(VLOOKUP(E261,祝日一覧!$A:$C,3,FALSE),"")</f>
        <v/>
      </c>
      <c r="F263" s="187" t="str">
        <f>IFERROR(VLOOKUP(F261,祝日一覧!$A:$C,3,FALSE),"")</f>
        <v/>
      </c>
      <c r="G263" s="187" t="str">
        <f>IFERROR(VLOOKUP(G261,祝日一覧!$A:$C,3,FALSE),"")</f>
        <v/>
      </c>
      <c r="H263" s="187" t="str">
        <f>IFERROR(VLOOKUP(H261,祝日一覧!$A:$C,3,FALSE),"")</f>
        <v/>
      </c>
      <c r="I263" s="187" t="str">
        <f>IFERROR(VLOOKUP(I261,祝日一覧!$A:$C,3,FALSE),"")</f>
        <v/>
      </c>
      <c r="J263" s="187" t="str">
        <f>IFERROR(VLOOKUP(J261,祝日一覧!$A:$C,3,FALSE),"")</f>
        <v/>
      </c>
      <c r="K263" s="187" t="str">
        <f>IFERROR(VLOOKUP(K261,祝日一覧!$A:$C,3,FALSE),"")</f>
        <v/>
      </c>
      <c r="L263" s="187" t="str">
        <f>IFERROR(VLOOKUP(L261,祝日一覧!$A:$C,3,FALSE),"")</f>
        <v/>
      </c>
      <c r="M263" s="187" t="str">
        <f>IFERROR(VLOOKUP(M261,祝日一覧!$A:$C,3,FALSE),"")</f>
        <v/>
      </c>
      <c r="N263" s="187" t="str">
        <f>IFERROR(VLOOKUP(N261,祝日一覧!$A:$C,3,FALSE),"")</f>
        <v/>
      </c>
      <c r="O263" s="187" t="str">
        <f>IFERROR(VLOOKUP(O261,祝日一覧!$A:$C,3,FALSE),"")</f>
        <v/>
      </c>
      <c r="P263" s="187" t="str">
        <f>IFERROR(VLOOKUP(P261,祝日一覧!$A:$C,3,FALSE),"")</f>
        <v/>
      </c>
      <c r="Q263" s="187" t="str">
        <f>IFERROR(VLOOKUP(Q261,祝日一覧!$A:$C,3,FALSE),"")</f>
        <v/>
      </c>
      <c r="R263" s="187" t="str">
        <f>IFERROR(VLOOKUP(R261,祝日一覧!$A:$C,3,FALSE),"")</f>
        <v/>
      </c>
      <c r="S263" s="187" t="str">
        <f>IFERROR(VLOOKUP(S261,祝日一覧!$A:$C,3,FALSE),"")</f>
        <v/>
      </c>
      <c r="T263" s="187" t="str">
        <f>IFERROR(VLOOKUP(T261,祝日一覧!$A:$C,3,FALSE),"")</f>
        <v/>
      </c>
      <c r="U263" s="187" t="str">
        <f>IFERROR(VLOOKUP(U261,祝日一覧!$A:$C,3,FALSE),"")</f>
        <v/>
      </c>
      <c r="V263" s="187" t="str">
        <f>IFERROR(VLOOKUP(V261,祝日一覧!$A:$C,3,FALSE),"")</f>
        <v>海の日</v>
      </c>
      <c r="W263" s="187" t="str">
        <f>IFERROR(VLOOKUP(W261,祝日一覧!$A:$C,3,FALSE),"")</f>
        <v/>
      </c>
      <c r="X263" s="187" t="str">
        <f>IFERROR(VLOOKUP(X261,祝日一覧!$A:$C,3,FALSE),"")</f>
        <v/>
      </c>
      <c r="Y263" s="187" t="str">
        <f>IFERROR(VLOOKUP(Y261,祝日一覧!$A:$C,3,FALSE),"")</f>
        <v/>
      </c>
      <c r="Z263" s="187" t="str">
        <f>IFERROR(VLOOKUP(Z261,祝日一覧!$A:$C,3,FALSE),"")</f>
        <v/>
      </c>
      <c r="AA263" s="187" t="str">
        <f>IFERROR(VLOOKUP(AA261,祝日一覧!$A:$C,3,FALSE),"")</f>
        <v/>
      </c>
      <c r="AB263" s="187" t="str">
        <f>IFERROR(VLOOKUP(AB261,祝日一覧!$A:$C,3,FALSE),"")</f>
        <v/>
      </c>
      <c r="AC263" s="187" t="str">
        <f>IFERROR(VLOOKUP(AC261,祝日一覧!$A:$C,3,FALSE),"")</f>
        <v/>
      </c>
      <c r="AD263" s="187" t="str">
        <f>IFERROR(VLOOKUP(AD261,祝日一覧!$A:$C,3,FALSE),"")</f>
        <v/>
      </c>
      <c r="AE263" s="187" t="str">
        <f>IFERROR(VLOOKUP(AE261,祝日一覧!$A:$C,3,FALSE),"")</f>
        <v/>
      </c>
      <c r="AF263" s="187" t="str">
        <f>IFERROR(VLOOKUP(AF261,祝日一覧!$A:$C,3,FALSE),"")</f>
        <v/>
      </c>
      <c r="AG263" s="229" t="str">
        <f>IFERROR(VLOOKUP(AG261,祝日一覧!$A:$C,3,FALSE),"")</f>
        <v/>
      </c>
      <c r="AH263" s="249"/>
      <c r="AI263" s="193"/>
      <c r="AJ263" s="247"/>
      <c r="AK263" s="195"/>
      <c r="AL263" s="237"/>
      <c r="AM263" s="239"/>
      <c r="AN263" s="235"/>
      <c r="AO263" s="216"/>
      <c r="AP263" s="216"/>
      <c r="AQ263" s="57"/>
      <c r="AR263" s="58"/>
    </row>
    <row r="264" spans="1:45" s="4" customFormat="1" ht="20.100000000000001" hidden="1" customHeight="1" outlineLevel="1" thickBot="1" x14ac:dyDescent="0.2">
      <c r="B264" s="228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  <c r="AA264" s="227"/>
      <c r="AB264" s="227"/>
      <c r="AC264" s="227"/>
      <c r="AD264" s="227"/>
      <c r="AE264" s="227"/>
      <c r="AF264" s="227"/>
      <c r="AG264" s="230"/>
      <c r="AH264" s="250"/>
      <c r="AI264" s="5"/>
      <c r="AJ264" s="66" t="e">
        <f>AVERAGE(AJ265:AJ270)</f>
        <v>#DIV/0!</v>
      </c>
      <c r="AK264" s="33" t="e">
        <f>IF(AJ264&gt;=0.285,"達成","未")</f>
        <v>#DIV/0!</v>
      </c>
      <c r="AL264" s="116"/>
      <c r="AM264" s="117" t="e">
        <f>AVERAGE(AM265:AM269)</f>
        <v>#DIV/0!</v>
      </c>
      <c r="AN264" s="109" t="s">
        <v>69</v>
      </c>
      <c r="AO264" s="93" t="s">
        <v>70</v>
      </c>
      <c r="AP264" s="94" t="s">
        <v>71</v>
      </c>
      <c r="AQ264" s="96" t="s">
        <v>72</v>
      </c>
      <c r="AR264" s="96" t="s">
        <v>59</v>
      </c>
      <c r="AS264" s="88" t="s">
        <v>68</v>
      </c>
    </row>
    <row r="265" spans="1:45" s="4" customFormat="1" ht="20.100000000000001" hidden="1" customHeight="1" outlineLevel="1" x14ac:dyDescent="0.15">
      <c r="B265" s="69" t="str">
        <f>IF($R$5&lt;&gt;"",$R$5,"-")</f>
        <v>-</v>
      </c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98"/>
      <c r="AH265" s="132" t="str">
        <f t="shared" ref="AH265:AH270" si="262">IF(B265="-",B265,"手入力")</f>
        <v>-</v>
      </c>
      <c r="AI265" s="147">
        <f t="shared" ref="AI265:AI270" si="263">AQ265</f>
        <v>0</v>
      </c>
      <c r="AJ265" s="64" t="str">
        <f>IFERROR(AI265/AO265,"")</f>
        <v/>
      </c>
      <c r="AK265" s="106" t="str">
        <f>IFERROR(IF(B265="-",B265,IF(AI265/AO265&gt;=0.285,"達成","未")),"-")</f>
        <v>-</v>
      </c>
      <c r="AL265" s="149">
        <f>AR265</f>
        <v>0</v>
      </c>
      <c r="AM265" s="127" t="str">
        <f>IFERROR(AL265/AP265,"")</f>
        <v/>
      </c>
      <c r="AN265" s="152">
        <f>COUNT(C261:AG261)</f>
        <v>31</v>
      </c>
      <c r="AO265" s="153">
        <f>IF(OR(B265="-",B265=""),0,IFERROR(AN265-AH265,))</f>
        <v>0</v>
      </c>
      <c r="AP265" s="153">
        <f>AO265+AP253</f>
        <v>0</v>
      </c>
      <c r="AQ265" s="143">
        <f>COUNTIF(C265:AG265,"○")</f>
        <v>0</v>
      </c>
      <c r="AR265" s="143">
        <f>AR253+AQ265</f>
        <v>0</v>
      </c>
      <c r="AS265" s="144">
        <f>IF(AS266&gt;=1,0,IF(SUM(AO265:AO270)=0,1,IF(AK264="達成",1,0)))</f>
        <v>1</v>
      </c>
    </row>
    <row r="266" spans="1:45" s="4" customFormat="1" ht="20.100000000000001" hidden="1" customHeight="1" outlineLevel="1" x14ac:dyDescent="0.15">
      <c r="B266" s="60" t="str">
        <f>IF($S$5&lt;&gt;"",$S$5,"-")</f>
        <v>-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5"/>
      <c r="AH266" s="130" t="str">
        <f t="shared" si="262"/>
        <v>-</v>
      </c>
      <c r="AI266" s="148">
        <f t="shared" si="263"/>
        <v>0</v>
      </c>
      <c r="AJ266" s="53" t="str">
        <f>IFERROR(AI266/AO266,"")</f>
        <v/>
      </c>
      <c r="AK266" s="107" t="str">
        <f t="shared" ref="AK266:AK270" si="264">IFERROR(IF(B266="-",B266,IF(AI266/AO266&gt;=0.285,"達成","未")),"-")</f>
        <v>-</v>
      </c>
      <c r="AL266" s="150">
        <f>AR266</f>
        <v>0</v>
      </c>
      <c r="AM266" s="121" t="str">
        <f>IFERROR(AL266/AP266,"")</f>
        <v/>
      </c>
      <c r="AN266" s="152">
        <f>COUNT(C261:AG261)</f>
        <v>31</v>
      </c>
      <c r="AO266" s="153">
        <f>IF(OR(B266="-",B266=""),0,IFERROR(AN266-AH266,))</f>
        <v>0</v>
      </c>
      <c r="AP266" s="153">
        <f>AO266+AP254</f>
        <v>0</v>
      </c>
      <c r="AQ266" s="153">
        <f>COUNTIF(C266:AG266,"○")</f>
        <v>0</v>
      </c>
      <c r="AR266" s="153">
        <f>AR254+AQ266</f>
        <v>0</v>
      </c>
      <c r="AS266" s="49">
        <f>COUNTIF(AH265:AH270,"手入力")</f>
        <v>0</v>
      </c>
    </row>
    <row r="267" spans="1:45" s="4" customFormat="1" ht="20.100000000000001" hidden="1" customHeight="1" outlineLevel="1" x14ac:dyDescent="0.15">
      <c r="B267" s="60" t="str">
        <f>IF($T$5&lt;&gt;"",$T$5,"-")</f>
        <v>-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5"/>
      <c r="AH267" s="130" t="str">
        <f t="shared" si="262"/>
        <v>-</v>
      </c>
      <c r="AI267" s="148">
        <f t="shared" si="263"/>
        <v>0</v>
      </c>
      <c r="AJ267" s="53" t="str">
        <f>IFERROR(AI267/AO267,"")</f>
        <v/>
      </c>
      <c r="AK267" s="107" t="str">
        <f t="shared" si="264"/>
        <v>-</v>
      </c>
      <c r="AL267" s="150">
        <f>AR267</f>
        <v>0</v>
      </c>
      <c r="AM267" s="121" t="str">
        <f>IFERROR(AL267/AP267,"")</f>
        <v/>
      </c>
      <c r="AN267" s="152">
        <f>COUNT(C261:AG261)</f>
        <v>31</v>
      </c>
      <c r="AO267" s="153">
        <f t="shared" ref="AO267:AO270" si="265">IF(OR(B267="-",B267=""),0,IFERROR(AN267-AH267,))</f>
        <v>0</v>
      </c>
      <c r="AP267" s="153">
        <f t="shared" ref="AP267:AP270" si="266">AO267+AP255</f>
        <v>0</v>
      </c>
      <c r="AQ267" s="153">
        <f>COUNTIF(C267:AG267,"○")</f>
        <v>0</v>
      </c>
      <c r="AR267" s="153">
        <f t="shared" ref="AR267:AR269" si="267">AR255+AQ267</f>
        <v>0</v>
      </c>
      <c r="AS267" s="49"/>
    </row>
    <row r="268" spans="1:45" s="4" customFormat="1" ht="20.100000000000001" hidden="1" customHeight="1" outlineLevel="1" x14ac:dyDescent="0.15">
      <c r="B268" s="60" t="str">
        <f>IF($U$5&lt;&gt;"",$U$5,"-")</f>
        <v>-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5"/>
      <c r="AH268" s="130" t="str">
        <f t="shared" si="262"/>
        <v>-</v>
      </c>
      <c r="AI268" s="148">
        <f t="shared" si="263"/>
        <v>0</v>
      </c>
      <c r="AJ268" s="53" t="str">
        <f t="shared" ref="AJ268:AJ269" si="268">IFERROR(AI268/AO268,"")</f>
        <v/>
      </c>
      <c r="AK268" s="107" t="str">
        <f t="shared" si="264"/>
        <v>-</v>
      </c>
      <c r="AL268" s="150">
        <f>AR268</f>
        <v>0</v>
      </c>
      <c r="AM268" s="121" t="str">
        <f>IFERROR(AL268/AP268,"")</f>
        <v/>
      </c>
      <c r="AN268" s="152">
        <f>COUNT(C261:AG261)</f>
        <v>31</v>
      </c>
      <c r="AO268" s="153">
        <f t="shared" si="265"/>
        <v>0</v>
      </c>
      <c r="AP268" s="153">
        <f t="shared" si="266"/>
        <v>0</v>
      </c>
      <c r="AQ268" s="153">
        <f>COUNTIF(C268:AG268,"○")</f>
        <v>0</v>
      </c>
      <c r="AR268" s="153">
        <f t="shared" si="267"/>
        <v>0</v>
      </c>
      <c r="AS268" s="49"/>
    </row>
    <row r="269" spans="1:45" s="4" customFormat="1" ht="20.100000000000001" hidden="1" customHeight="1" outlineLevel="1" x14ac:dyDescent="0.15">
      <c r="B269" s="60" t="str">
        <f>IF($V$5&lt;&gt;"",$V$5,"-")</f>
        <v>-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5"/>
      <c r="AH269" s="130" t="str">
        <f t="shared" si="262"/>
        <v>-</v>
      </c>
      <c r="AI269" s="148">
        <f t="shared" si="263"/>
        <v>0</v>
      </c>
      <c r="AJ269" s="53" t="str">
        <f t="shared" si="268"/>
        <v/>
      </c>
      <c r="AK269" s="107" t="str">
        <f t="shared" si="264"/>
        <v>-</v>
      </c>
      <c r="AL269" s="150">
        <f>AR269</f>
        <v>0</v>
      </c>
      <c r="AM269" s="121" t="str">
        <f>IFERROR(AL269/AP269,"")</f>
        <v/>
      </c>
      <c r="AN269" s="152">
        <f>COUNT(C261:AG261)</f>
        <v>31</v>
      </c>
      <c r="AO269" s="153">
        <f t="shared" si="265"/>
        <v>0</v>
      </c>
      <c r="AP269" s="153">
        <f t="shared" si="266"/>
        <v>0</v>
      </c>
      <c r="AQ269" s="153">
        <f>COUNTIF(C269:AG269,"○")</f>
        <v>0</v>
      </c>
      <c r="AR269" s="153">
        <f t="shared" si="267"/>
        <v>0</v>
      </c>
      <c r="AS269" s="49"/>
    </row>
    <row r="270" spans="1:45" s="4" customFormat="1" ht="20.100000000000001" hidden="1" customHeight="1" outlineLevel="1" thickBot="1" x14ac:dyDescent="0.2">
      <c r="B270" s="61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79"/>
      <c r="AH270" s="131" t="str">
        <f t="shared" si="262"/>
        <v>-</v>
      </c>
      <c r="AI270" s="5">
        <f t="shared" si="263"/>
        <v>0</v>
      </c>
      <c r="AJ270" s="66" t="str">
        <f>IFERROR(AI270/AO270,"")</f>
        <v/>
      </c>
      <c r="AK270" s="33" t="str">
        <f t="shared" si="264"/>
        <v>-</v>
      </c>
      <c r="AL270" s="122">
        <f t="shared" ref="AL270" si="269">AR270</f>
        <v>0</v>
      </c>
      <c r="AM270" s="117" t="str">
        <f t="shared" ref="AM270" si="270">IFERROR(AL270/AP270,"")</f>
        <v/>
      </c>
      <c r="AN270" s="152">
        <f>COUNT(C261:AG261)</f>
        <v>31</v>
      </c>
      <c r="AO270" s="153">
        <f t="shared" si="265"/>
        <v>0</v>
      </c>
      <c r="AP270" s="153">
        <f t="shared" si="266"/>
        <v>0</v>
      </c>
      <c r="AQ270" s="153">
        <f t="shared" ref="AQ270" si="271">COUNTIF(C270:AG270,"○")</f>
        <v>0</v>
      </c>
      <c r="AR270" s="153">
        <f>AR258+AQ270</f>
        <v>0</v>
      </c>
      <c r="AS270" s="49"/>
    </row>
    <row r="271" spans="1:45" hidden="1" outlineLevel="1" x14ac:dyDescent="0.15">
      <c r="AR271" s="35"/>
    </row>
    <row r="272" spans="1:45" s="4" customFormat="1" ht="12.95" hidden="1" customHeight="1" outlineLevel="1" x14ac:dyDescent="0.15">
      <c r="A272" s="2"/>
      <c r="B272" s="155" t="s">
        <v>0</v>
      </c>
      <c r="C272" s="199">
        <f>DATE(YEAR(C260),MONTH(C260)+1,DAY(C260))</f>
        <v>46235</v>
      </c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48" t="s">
        <v>17</v>
      </c>
      <c r="AI272" s="203" t="s">
        <v>48</v>
      </c>
      <c r="AJ272" s="204"/>
      <c r="AK272" s="205"/>
      <c r="AL272" s="240" t="s">
        <v>11</v>
      </c>
      <c r="AM272" s="241"/>
      <c r="AN272" s="234" t="s">
        <v>16</v>
      </c>
      <c r="AO272" s="215" t="s">
        <v>18</v>
      </c>
      <c r="AP272" s="189" t="s">
        <v>19</v>
      </c>
      <c r="AQ272" s="191"/>
      <c r="AR272" s="177"/>
    </row>
    <row r="273" spans="1:45" s="4" customFormat="1" ht="12.95" hidden="1" customHeight="1" outlineLevel="1" x14ac:dyDescent="0.15">
      <c r="A273" s="2"/>
      <c r="B273" s="12" t="s">
        <v>1</v>
      </c>
      <c r="C273" s="13">
        <f>DATE(YEAR(C272),MONTH(C272),DAY(C272))</f>
        <v>46235</v>
      </c>
      <c r="D273" s="13">
        <f>IF(MONTH(DATE(YEAR(C273),MONTH(C273),DAY(C273)+1))=MONTH($C272),DATE(YEAR(C273),MONTH(C273),DAY(C273)+1),"")</f>
        <v>46236</v>
      </c>
      <c r="E273" s="13">
        <f t="shared" ref="E273:AG273" si="272">IF(MONTH(DATE(YEAR(D273),MONTH(D273),DAY(D273)+1))=MONTH($C272),DATE(YEAR(D273),MONTH(D273),DAY(D273)+1),"")</f>
        <v>46237</v>
      </c>
      <c r="F273" s="18">
        <f t="shared" si="272"/>
        <v>46238</v>
      </c>
      <c r="G273" s="13">
        <f t="shared" si="272"/>
        <v>46239</v>
      </c>
      <c r="H273" s="13">
        <f t="shared" si="272"/>
        <v>46240</v>
      </c>
      <c r="I273" s="13">
        <f t="shared" si="272"/>
        <v>46241</v>
      </c>
      <c r="J273" s="13">
        <f t="shared" si="272"/>
        <v>46242</v>
      </c>
      <c r="K273" s="13">
        <f t="shared" si="272"/>
        <v>46243</v>
      </c>
      <c r="L273" s="13">
        <f t="shared" si="272"/>
        <v>46244</v>
      </c>
      <c r="M273" s="13">
        <f t="shared" si="272"/>
        <v>46245</v>
      </c>
      <c r="N273" s="13">
        <f t="shared" si="272"/>
        <v>46246</v>
      </c>
      <c r="O273" s="13">
        <f t="shared" si="272"/>
        <v>46247</v>
      </c>
      <c r="P273" s="13">
        <f t="shared" si="272"/>
        <v>46248</v>
      </c>
      <c r="Q273" s="13">
        <f t="shared" si="272"/>
        <v>46249</v>
      </c>
      <c r="R273" s="13">
        <f t="shared" si="272"/>
        <v>46250</v>
      </c>
      <c r="S273" s="13">
        <f t="shared" si="272"/>
        <v>46251</v>
      </c>
      <c r="T273" s="13">
        <f t="shared" si="272"/>
        <v>46252</v>
      </c>
      <c r="U273" s="13">
        <f t="shared" si="272"/>
        <v>46253</v>
      </c>
      <c r="V273" s="13">
        <f t="shared" si="272"/>
        <v>46254</v>
      </c>
      <c r="W273" s="13">
        <f t="shared" si="272"/>
        <v>46255</v>
      </c>
      <c r="X273" s="13">
        <f t="shared" si="272"/>
        <v>46256</v>
      </c>
      <c r="Y273" s="13">
        <f t="shared" si="272"/>
        <v>46257</v>
      </c>
      <c r="Z273" s="13">
        <f t="shared" si="272"/>
        <v>46258</v>
      </c>
      <c r="AA273" s="13">
        <f t="shared" si="272"/>
        <v>46259</v>
      </c>
      <c r="AB273" s="13">
        <f t="shared" si="272"/>
        <v>46260</v>
      </c>
      <c r="AC273" s="13">
        <f t="shared" si="272"/>
        <v>46261</v>
      </c>
      <c r="AD273" s="13">
        <f t="shared" si="272"/>
        <v>46262</v>
      </c>
      <c r="AE273" s="13">
        <f t="shared" si="272"/>
        <v>46263</v>
      </c>
      <c r="AF273" s="13">
        <f t="shared" si="272"/>
        <v>46264</v>
      </c>
      <c r="AG273" s="32">
        <f t="shared" si="272"/>
        <v>46265</v>
      </c>
      <c r="AH273" s="249"/>
      <c r="AI273" s="206"/>
      <c r="AJ273" s="207"/>
      <c r="AK273" s="208"/>
      <c r="AL273" s="242"/>
      <c r="AM273" s="243"/>
      <c r="AN273" s="235"/>
      <c r="AO273" s="216"/>
      <c r="AP273" s="190"/>
      <c r="AQ273" s="191"/>
      <c r="AR273" s="177"/>
    </row>
    <row r="274" spans="1:45" s="4" customFormat="1" ht="12.95" hidden="1" customHeight="1" outlineLevel="1" x14ac:dyDescent="0.15">
      <c r="A274" s="2"/>
      <c r="B274" s="12" t="s">
        <v>2</v>
      </c>
      <c r="C274" s="14" t="str">
        <f t="shared" ref="C274:AG274" si="273">TEXT(C273,"aaa")</f>
        <v>土</v>
      </c>
      <c r="D274" s="14" t="str">
        <f t="shared" si="273"/>
        <v>日</v>
      </c>
      <c r="E274" s="14" t="str">
        <f t="shared" si="273"/>
        <v>月</v>
      </c>
      <c r="F274" s="19" t="str">
        <f t="shared" si="273"/>
        <v>火</v>
      </c>
      <c r="G274" s="14" t="str">
        <f t="shared" si="273"/>
        <v>水</v>
      </c>
      <c r="H274" s="14" t="str">
        <f t="shared" si="273"/>
        <v>木</v>
      </c>
      <c r="I274" s="14" t="str">
        <f t="shared" si="273"/>
        <v>金</v>
      </c>
      <c r="J274" s="14" t="str">
        <f t="shared" si="273"/>
        <v>土</v>
      </c>
      <c r="K274" s="14" t="str">
        <f t="shared" si="273"/>
        <v>日</v>
      </c>
      <c r="L274" s="14" t="str">
        <f t="shared" si="273"/>
        <v>月</v>
      </c>
      <c r="M274" s="14" t="str">
        <f t="shared" si="273"/>
        <v>火</v>
      </c>
      <c r="N274" s="14" t="str">
        <f t="shared" si="273"/>
        <v>水</v>
      </c>
      <c r="O274" s="14" t="str">
        <f t="shared" si="273"/>
        <v>木</v>
      </c>
      <c r="P274" s="14" t="str">
        <f t="shared" si="273"/>
        <v>金</v>
      </c>
      <c r="Q274" s="14" t="str">
        <f t="shared" si="273"/>
        <v>土</v>
      </c>
      <c r="R274" s="14" t="str">
        <f t="shared" si="273"/>
        <v>日</v>
      </c>
      <c r="S274" s="14" t="str">
        <f t="shared" si="273"/>
        <v>月</v>
      </c>
      <c r="T274" s="14" t="str">
        <f t="shared" si="273"/>
        <v>火</v>
      </c>
      <c r="U274" s="14" t="str">
        <f t="shared" si="273"/>
        <v>水</v>
      </c>
      <c r="V274" s="14" t="str">
        <f t="shared" si="273"/>
        <v>木</v>
      </c>
      <c r="W274" s="14" t="str">
        <f t="shared" si="273"/>
        <v>金</v>
      </c>
      <c r="X274" s="14" t="str">
        <f t="shared" si="273"/>
        <v>土</v>
      </c>
      <c r="Y274" s="14" t="str">
        <f t="shared" si="273"/>
        <v>日</v>
      </c>
      <c r="Z274" s="14" t="str">
        <f t="shared" si="273"/>
        <v>月</v>
      </c>
      <c r="AA274" s="14" t="str">
        <f t="shared" si="273"/>
        <v>火</v>
      </c>
      <c r="AB274" s="14" t="str">
        <f t="shared" si="273"/>
        <v>水</v>
      </c>
      <c r="AC274" s="14" t="str">
        <f t="shared" si="273"/>
        <v>木</v>
      </c>
      <c r="AD274" s="14" t="str">
        <f t="shared" si="273"/>
        <v>金</v>
      </c>
      <c r="AE274" s="14" t="str">
        <f t="shared" si="273"/>
        <v>土</v>
      </c>
      <c r="AF274" s="14" t="str">
        <f t="shared" si="273"/>
        <v>日</v>
      </c>
      <c r="AG274" s="145" t="str">
        <f t="shared" si="273"/>
        <v>月</v>
      </c>
      <c r="AH274" s="249"/>
      <c r="AI274" s="193" t="s">
        <v>42</v>
      </c>
      <c r="AJ274" s="247" t="s">
        <v>12</v>
      </c>
      <c r="AK274" s="195" t="s">
        <v>49</v>
      </c>
      <c r="AL274" s="236" t="s">
        <v>42</v>
      </c>
      <c r="AM274" s="238" t="s">
        <v>13</v>
      </c>
      <c r="AN274" s="234">
        <f>COUNT(C273:AG273)</f>
        <v>31</v>
      </c>
      <c r="AO274" s="215">
        <f>AN274-AH274</f>
        <v>31</v>
      </c>
      <c r="AP274" s="215">
        <f>SUM(AO$8:AO276)</f>
        <v>700</v>
      </c>
      <c r="AQ274" s="56"/>
      <c r="AR274" s="55"/>
    </row>
    <row r="275" spans="1:45" s="4" customFormat="1" ht="27" hidden="1" customHeight="1" outlineLevel="1" x14ac:dyDescent="0.15">
      <c r="A275" s="3"/>
      <c r="B275" s="185" t="s">
        <v>3</v>
      </c>
      <c r="C275" s="187" t="str">
        <f>IFERROR(VLOOKUP(C273,祝日一覧!$A:$C,3,FALSE),"")</f>
        <v/>
      </c>
      <c r="D275" s="187" t="str">
        <f>IFERROR(VLOOKUP(D273,祝日一覧!$A:$C,3,FALSE),"")</f>
        <v/>
      </c>
      <c r="E275" s="187" t="str">
        <f>IFERROR(VLOOKUP(E273,祝日一覧!$A:$C,3,FALSE),"")</f>
        <v/>
      </c>
      <c r="F275" s="187" t="str">
        <f>IFERROR(VLOOKUP(F273,祝日一覧!$A:$C,3,FALSE),"")</f>
        <v/>
      </c>
      <c r="G275" s="187" t="str">
        <f>IFERROR(VLOOKUP(G273,祝日一覧!$A:$C,3,FALSE),"")</f>
        <v/>
      </c>
      <c r="H275" s="187" t="str">
        <f>IFERROR(VLOOKUP(H273,祝日一覧!$A:$C,3,FALSE),"")</f>
        <v/>
      </c>
      <c r="I275" s="187" t="str">
        <f>IFERROR(VLOOKUP(I273,祝日一覧!$A:$C,3,FALSE),"")</f>
        <v/>
      </c>
      <c r="J275" s="187" t="str">
        <f>IFERROR(VLOOKUP(J273,祝日一覧!$A:$C,3,FALSE),"")</f>
        <v/>
      </c>
      <c r="K275" s="187" t="str">
        <f>IFERROR(VLOOKUP(K273,祝日一覧!$A:$C,3,FALSE),"")</f>
        <v/>
      </c>
      <c r="L275" s="187" t="str">
        <f>IFERROR(VLOOKUP(L273,祝日一覧!$A:$C,3,FALSE),"")</f>
        <v/>
      </c>
      <c r="M275" s="187" t="str">
        <f>IFERROR(VLOOKUP(M273,祝日一覧!$A:$C,3,FALSE),"")</f>
        <v>山の日</v>
      </c>
      <c r="N275" s="187" t="str">
        <f>IFERROR(VLOOKUP(N273,祝日一覧!$A:$C,3,FALSE),"")</f>
        <v/>
      </c>
      <c r="O275" s="187" t="str">
        <f>IFERROR(VLOOKUP(O273,祝日一覧!$A:$C,3,FALSE),"")</f>
        <v/>
      </c>
      <c r="P275" s="187" t="str">
        <f>IFERROR(VLOOKUP(P273,祝日一覧!$A:$C,3,FALSE),"")</f>
        <v/>
      </c>
      <c r="Q275" s="187" t="str">
        <f>IFERROR(VLOOKUP(Q273,祝日一覧!$A:$C,3,FALSE),"")</f>
        <v/>
      </c>
      <c r="R275" s="187" t="str">
        <f>IFERROR(VLOOKUP(R273,祝日一覧!$A:$C,3,FALSE),"")</f>
        <v/>
      </c>
      <c r="S275" s="187" t="str">
        <f>IFERROR(VLOOKUP(S273,祝日一覧!$A:$C,3,FALSE),"")</f>
        <v/>
      </c>
      <c r="T275" s="187" t="str">
        <f>IFERROR(VLOOKUP(T273,祝日一覧!$A:$C,3,FALSE),"")</f>
        <v/>
      </c>
      <c r="U275" s="187" t="str">
        <f>IFERROR(VLOOKUP(U273,祝日一覧!$A:$C,3,FALSE),"")</f>
        <v/>
      </c>
      <c r="V275" s="187" t="str">
        <f>IFERROR(VLOOKUP(V273,祝日一覧!$A:$C,3,FALSE),"")</f>
        <v/>
      </c>
      <c r="W275" s="187" t="str">
        <f>IFERROR(VLOOKUP(W273,祝日一覧!$A:$C,3,FALSE),"")</f>
        <v/>
      </c>
      <c r="X275" s="187" t="str">
        <f>IFERROR(VLOOKUP(X273,祝日一覧!$A:$C,3,FALSE),"")</f>
        <v/>
      </c>
      <c r="Y275" s="187" t="str">
        <f>IFERROR(VLOOKUP(Y273,祝日一覧!$A:$C,3,FALSE),"")</f>
        <v/>
      </c>
      <c r="Z275" s="187" t="str">
        <f>IFERROR(VLOOKUP(Z273,祝日一覧!$A:$C,3,FALSE),"")</f>
        <v/>
      </c>
      <c r="AA275" s="187" t="str">
        <f>IFERROR(VLOOKUP(AA273,祝日一覧!$A:$C,3,FALSE),"")</f>
        <v/>
      </c>
      <c r="AB275" s="187" t="str">
        <f>IFERROR(VLOOKUP(AB273,祝日一覧!$A:$C,3,FALSE),"")</f>
        <v/>
      </c>
      <c r="AC275" s="187" t="str">
        <f>IFERROR(VLOOKUP(AC273,祝日一覧!$A:$C,3,FALSE),"")</f>
        <v/>
      </c>
      <c r="AD275" s="187" t="str">
        <f>IFERROR(VLOOKUP(AD273,祝日一覧!$A:$C,3,FALSE),"")</f>
        <v/>
      </c>
      <c r="AE275" s="187" t="str">
        <f>IFERROR(VLOOKUP(AE273,祝日一覧!$A:$C,3,FALSE),"")</f>
        <v/>
      </c>
      <c r="AF275" s="187" t="str">
        <f>IFERROR(VLOOKUP(AF273,祝日一覧!$A:$C,3,FALSE),"")</f>
        <v/>
      </c>
      <c r="AG275" s="229" t="str">
        <f>IFERROR(VLOOKUP(AG273,祝日一覧!$A:$C,3,FALSE),"")</f>
        <v/>
      </c>
      <c r="AH275" s="249"/>
      <c r="AI275" s="193"/>
      <c r="AJ275" s="247"/>
      <c r="AK275" s="195"/>
      <c r="AL275" s="237"/>
      <c r="AM275" s="239"/>
      <c r="AN275" s="235"/>
      <c r="AO275" s="216"/>
      <c r="AP275" s="216"/>
      <c r="AQ275" s="57"/>
      <c r="AR275" s="58"/>
    </row>
    <row r="276" spans="1:45" s="4" customFormat="1" ht="20.100000000000001" hidden="1" customHeight="1" outlineLevel="1" thickBot="1" x14ac:dyDescent="0.2">
      <c r="B276" s="228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  <c r="AA276" s="227"/>
      <c r="AB276" s="227"/>
      <c r="AC276" s="227"/>
      <c r="AD276" s="227"/>
      <c r="AE276" s="227"/>
      <c r="AF276" s="227"/>
      <c r="AG276" s="230"/>
      <c r="AH276" s="250"/>
      <c r="AI276" s="5"/>
      <c r="AJ276" s="66" t="e">
        <f>AVERAGE(AJ277:AJ282)</f>
        <v>#DIV/0!</v>
      </c>
      <c r="AK276" s="33" t="e">
        <f>IF(AJ276&gt;=0.285,"達成","未")</f>
        <v>#DIV/0!</v>
      </c>
      <c r="AL276" s="116"/>
      <c r="AM276" s="117" t="e">
        <f>AVERAGE(AM277:AM281)</f>
        <v>#DIV/0!</v>
      </c>
      <c r="AN276" s="109" t="s">
        <v>69</v>
      </c>
      <c r="AO276" s="93" t="s">
        <v>70</v>
      </c>
      <c r="AP276" s="94" t="s">
        <v>71</v>
      </c>
      <c r="AQ276" s="96" t="s">
        <v>72</v>
      </c>
      <c r="AR276" s="96" t="s">
        <v>59</v>
      </c>
      <c r="AS276" s="88" t="s">
        <v>68</v>
      </c>
    </row>
    <row r="277" spans="1:45" s="4" customFormat="1" ht="20.100000000000001" hidden="1" customHeight="1" outlineLevel="1" x14ac:dyDescent="0.15">
      <c r="B277" s="69" t="str">
        <f>IF($R$5&lt;&gt;"",$R$5,"-")</f>
        <v>-</v>
      </c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98"/>
      <c r="AH277" s="132" t="str">
        <f t="shared" ref="AH277:AH282" si="274">IF(B277="-",B277,"手入力")</f>
        <v>-</v>
      </c>
      <c r="AI277" s="147">
        <f t="shared" ref="AI277:AI282" si="275">AQ277</f>
        <v>0</v>
      </c>
      <c r="AJ277" s="64" t="str">
        <f>IFERROR(AI277/AO277,"")</f>
        <v/>
      </c>
      <c r="AK277" s="106" t="str">
        <f>IFERROR(IF(B277="-",B277,IF(AI277/AO277&gt;=0.285,"達成","未")),"-")</f>
        <v>-</v>
      </c>
      <c r="AL277" s="149">
        <f>AR277</f>
        <v>0</v>
      </c>
      <c r="AM277" s="127" t="str">
        <f>IFERROR(AL277/AP277,"")</f>
        <v/>
      </c>
      <c r="AN277" s="152">
        <f>COUNT(C273:AG273)</f>
        <v>31</v>
      </c>
      <c r="AO277" s="153">
        <f>IF(OR(B277="-",B277=""),0,IFERROR(AN277-AH277,))</f>
        <v>0</v>
      </c>
      <c r="AP277" s="153">
        <f>AO277+AP265</f>
        <v>0</v>
      </c>
      <c r="AQ277" s="143">
        <f>COUNTIF(C277:AG277,"○")</f>
        <v>0</v>
      </c>
      <c r="AR277" s="143">
        <f>AR265+AQ277</f>
        <v>0</v>
      </c>
      <c r="AS277" s="144">
        <f>IF(AS278&gt;=1,0,IF(SUM(AO277:AO282)=0,1,IF(AK276="達成",1,0)))</f>
        <v>1</v>
      </c>
    </row>
    <row r="278" spans="1:45" s="4" customFormat="1" ht="20.100000000000001" hidden="1" customHeight="1" outlineLevel="1" x14ac:dyDescent="0.15">
      <c r="B278" s="60" t="str">
        <f>IF($S$5&lt;&gt;"",$S$5,"-")</f>
        <v>-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5"/>
      <c r="AH278" s="130" t="str">
        <f t="shared" si="274"/>
        <v>-</v>
      </c>
      <c r="AI278" s="148">
        <f t="shared" si="275"/>
        <v>0</v>
      </c>
      <c r="AJ278" s="53" t="str">
        <f>IFERROR(AI278/AO278,"")</f>
        <v/>
      </c>
      <c r="AK278" s="107" t="str">
        <f t="shared" ref="AK278:AK282" si="276">IFERROR(IF(B278="-",B278,IF(AI278/AO278&gt;=0.285,"達成","未")),"-")</f>
        <v>-</v>
      </c>
      <c r="AL278" s="150">
        <f>AR278</f>
        <v>0</v>
      </c>
      <c r="AM278" s="121" t="str">
        <f>IFERROR(AL278/AP278,"")</f>
        <v/>
      </c>
      <c r="AN278" s="152">
        <f>COUNT(C273:AG273)</f>
        <v>31</v>
      </c>
      <c r="AO278" s="153">
        <f>IF(OR(B278="-",B278=""),0,IFERROR(AN278-AH278,))</f>
        <v>0</v>
      </c>
      <c r="AP278" s="153">
        <f>AO278+AP266</f>
        <v>0</v>
      </c>
      <c r="AQ278" s="153">
        <f>COUNTIF(C278:AG278,"○")</f>
        <v>0</v>
      </c>
      <c r="AR278" s="153">
        <f>AR266+AQ278</f>
        <v>0</v>
      </c>
      <c r="AS278" s="49">
        <f>COUNTIF(AH277:AH282,"手入力")</f>
        <v>0</v>
      </c>
    </row>
    <row r="279" spans="1:45" s="4" customFormat="1" ht="20.100000000000001" hidden="1" customHeight="1" outlineLevel="1" x14ac:dyDescent="0.15">
      <c r="B279" s="60" t="str">
        <f>IF($T$5&lt;&gt;"",$T$5,"-")</f>
        <v>-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5"/>
      <c r="AH279" s="130" t="str">
        <f t="shared" si="274"/>
        <v>-</v>
      </c>
      <c r="AI279" s="148">
        <f t="shared" si="275"/>
        <v>0</v>
      </c>
      <c r="AJ279" s="53" t="str">
        <f>IFERROR(AI279/AO279,"")</f>
        <v/>
      </c>
      <c r="AK279" s="107" t="str">
        <f t="shared" si="276"/>
        <v>-</v>
      </c>
      <c r="AL279" s="150">
        <f>AR279</f>
        <v>0</v>
      </c>
      <c r="AM279" s="121" t="str">
        <f>IFERROR(AL279/AP279,"")</f>
        <v/>
      </c>
      <c r="AN279" s="152">
        <f>COUNT(C273:AG273)</f>
        <v>31</v>
      </c>
      <c r="AO279" s="153">
        <f t="shared" ref="AO279:AO282" si="277">IF(OR(B279="-",B279=""),0,IFERROR(AN279-AH279,))</f>
        <v>0</v>
      </c>
      <c r="AP279" s="153">
        <f t="shared" ref="AP279:AP282" si="278">AO279+AP267</f>
        <v>0</v>
      </c>
      <c r="AQ279" s="153">
        <f>COUNTIF(C279:AG279,"○")</f>
        <v>0</v>
      </c>
      <c r="AR279" s="153">
        <f t="shared" ref="AR279:AR281" si="279">AR267+AQ279</f>
        <v>0</v>
      </c>
      <c r="AS279" s="49"/>
    </row>
    <row r="280" spans="1:45" s="4" customFormat="1" ht="20.100000000000001" hidden="1" customHeight="1" outlineLevel="1" x14ac:dyDescent="0.15">
      <c r="B280" s="60" t="str">
        <f>IF($U$5&lt;&gt;"",$U$5,"-")</f>
        <v>-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5"/>
      <c r="AH280" s="130" t="str">
        <f t="shared" si="274"/>
        <v>-</v>
      </c>
      <c r="AI280" s="148">
        <f t="shared" si="275"/>
        <v>0</v>
      </c>
      <c r="AJ280" s="53" t="str">
        <f t="shared" ref="AJ280:AJ281" si="280">IFERROR(AI280/AO280,"")</f>
        <v/>
      </c>
      <c r="AK280" s="107" t="str">
        <f t="shared" si="276"/>
        <v>-</v>
      </c>
      <c r="AL280" s="150">
        <f>AR280</f>
        <v>0</v>
      </c>
      <c r="AM280" s="121" t="str">
        <f>IFERROR(AL280/AP280,"")</f>
        <v/>
      </c>
      <c r="AN280" s="152">
        <f>COUNT(C273:AG273)</f>
        <v>31</v>
      </c>
      <c r="AO280" s="153">
        <f t="shared" si="277"/>
        <v>0</v>
      </c>
      <c r="AP280" s="153">
        <f t="shared" si="278"/>
        <v>0</v>
      </c>
      <c r="AQ280" s="153">
        <f>COUNTIF(C280:AG280,"○")</f>
        <v>0</v>
      </c>
      <c r="AR280" s="153">
        <f t="shared" si="279"/>
        <v>0</v>
      </c>
      <c r="AS280" s="49"/>
    </row>
    <row r="281" spans="1:45" s="4" customFormat="1" ht="20.100000000000001" hidden="1" customHeight="1" outlineLevel="1" x14ac:dyDescent="0.15">
      <c r="B281" s="60" t="str">
        <f>IF($V$5&lt;&gt;"",$V$5,"-")</f>
        <v>-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5"/>
      <c r="AH281" s="130" t="str">
        <f t="shared" si="274"/>
        <v>-</v>
      </c>
      <c r="AI281" s="148">
        <f t="shared" si="275"/>
        <v>0</v>
      </c>
      <c r="AJ281" s="53" t="str">
        <f t="shared" si="280"/>
        <v/>
      </c>
      <c r="AK281" s="107" t="str">
        <f t="shared" si="276"/>
        <v>-</v>
      </c>
      <c r="AL281" s="150">
        <f>AR281</f>
        <v>0</v>
      </c>
      <c r="AM281" s="121" t="str">
        <f>IFERROR(AL281/AP281,"")</f>
        <v/>
      </c>
      <c r="AN281" s="152">
        <f>COUNT(C273:AG273)</f>
        <v>31</v>
      </c>
      <c r="AO281" s="153">
        <f t="shared" si="277"/>
        <v>0</v>
      </c>
      <c r="AP281" s="153">
        <f t="shared" si="278"/>
        <v>0</v>
      </c>
      <c r="AQ281" s="153">
        <f>COUNTIF(C281:AG281,"○")</f>
        <v>0</v>
      </c>
      <c r="AR281" s="153">
        <f t="shared" si="279"/>
        <v>0</v>
      </c>
      <c r="AS281" s="49"/>
    </row>
    <row r="282" spans="1:45" s="4" customFormat="1" ht="20.100000000000001" hidden="1" customHeight="1" outlineLevel="1" thickBot="1" x14ac:dyDescent="0.2">
      <c r="B282" s="61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79"/>
      <c r="AH282" s="131" t="str">
        <f t="shared" si="274"/>
        <v>-</v>
      </c>
      <c r="AI282" s="5">
        <f t="shared" si="275"/>
        <v>0</v>
      </c>
      <c r="AJ282" s="66" t="str">
        <f>IFERROR(AI282/AO282,"")</f>
        <v/>
      </c>
      <c r="AK282" s="33" t="str">
        <f t="shared" si="276"/>
        <v>-</v>
      </c>
      <c r="AL282" s="122">
        <f t="shared" ref="AL282" si="281">AR282</f>
        <v>0</v>
      </c>
      <c r="AM282" s="117" t="str">
        <f t="shared" ref="AM282" si="282">IFERROR(AL282/AP282,"")</f>
        <v/>
      </c>
      <c r="AN282" s="152">
        <f>COUNT(C273:AG273)</f>
        <v>31</v>
      </c>
      <c r="AO282" s="153">
        <f t="shared" si="277"/>
        <v>0</v>
      </c>
      <c r="AP282" s="153">
        <f t="shared" si="278"/>
        <v>0</v>
      </c>
      <c r="AQ282" s="153">
        <f t="shared" ref="AQ282" si="283">COUNTIF(C282:AG282,"○")</f>
        <v>0</v>
      </c>
      <c r="AR282" s="153">
        <f>AR270+AQ282</f>
        <v>0</v>
      </c>
      <c r="AS282" s="49"/>
    </row>
    <row r="283" spans="1:45" hidden="1" outlineLevel="1" x14ac:dyDescent="0.15">
      <c r="AR283" s="35"/>
    </row>
    <row r="284" spans="1:45" s="4" customFormat="1" ht="12.95" hidden="1" customHeight="1" outlineLevel="1" x14ac:dyDescent="0.15">
      <c r="A284" s="2"/>
      <c r="B284" s="155" t="s">
        <v>0</v>
      </c>
      <c r="C284" s="199">
        <f>DATE(YEAR(C272),MONTH(C272)+1,DAY(C272))</f>
        <v>46266</v>
      </c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48" t="s">
        <v>17</v>
      </c>
      <c r="AI284" s="203" t="s">
        <v>48</v>
      </c>
      <c r="AJ284" s="204"/>
      <c r="AK284" s="205"/>
      <c r="AL284" s="240" t="s">
        <v>11</v>
      </c>
      <c r="AM284" s="241"/>
      <c r="AN284" s="234" t="s">
        <v>16</v>
      </c>
      <c r="AO284" s="215" t="s">
        <v>18</v>
      </c>
      <c r="AP284" s="189" t="s">
        <v>19</v>
      </c>
      <c r="AQ284" s="191"/>
      <c r="AR284" s="177"/>
    </row>
    <row r="285" spans="1:45" s="4" customFormat="1" ht="12.95" hidden="1" customHeight="1" outlineLevel="1" x14ac:dyDescent="0.15">
      <c r="A285" s="2"/>
      <c r="B285" s="12" t="s">
        <v>1</v>
      </c>
      <c r="C285" s="13">
        <f>DATE(YEAR(C284),MONTH(C284),DAY(C284))</f>
        <v>46266</v>
      </c>
      <c r="D285" s="13">
        <f>IF(MONTH(DATE(YEAR(C285),MONTH(C285),DAY(C285)+1))=MONTH($C284),DATE(YEAR(C285),MONTH(C285),DAY(C285)+1),"")</f>
        <v>46267</v>
      </c>
      <c r="E285" s="13">
        <f t="shared" ref="E285:AG285" si="284">IF(MONTH(DATE(YEAR(D285),MONTH(D285),DAY(D285)+1))=MONTH($C284),DATE(YEAR(D285),MONTH(D285),DAY(D285)+1),"")</f>
        <v>46268</v>
      </c>
      <c r="F285" s="18">
        <f t="shared" si="284"/>
        <v>46269</v>
      </c>
      <c r="G285" s="13">
        <f t="shared" si="284"/>
        <v>46270</v>
      </c>
      <c r="H285" s="13">
        <f t="shared" si="284"/>
        <v>46271</v>
      </c>
      <c r="I285" s="13">
        <f t="shared" si="284"/>
        <v>46272</v>
      </c>
      <c r="J285" s="13">
        <f t="shared" si="284"/>
        <v>46273</v>
      </c>
      <c r="K285" s="13">
        <f t="shared" si="284"/>
        <v>46274</v>
      </c>
      <c r="L285" s="13">
        <f t="shared" si="284"/>
        <v>46275</v>
      </c>
      <c r="M285" s="13">
        <f t="shared" si="284"/>
        <v>46276</v>
      </c>
      <c r="N285" s="13">
        <f t="shared" si="284"/>
        <v>46277</v>
      </c>
      <c r="O285" s="13">
        <f t="shared" si="284"/>
        <v>46278</v>
      </c>
      <c r="P285" s="13">
        <f t="shared" si="284"/>
        <v>46279</v>
      </c>
      <c r="Q285" s="13">
        <f t="shared" si="284"/>
        <v>46280</v>
      </c>
      <c r="R285" s="13">
        <f t="shared" si="284"/>
        <v>46281</v>
      </c>
      <c r="S285" s="13">
        <f t="shared" si="284"/>
        <v>46282</v>
      </c>
      <c r="T285" s="13">
        <f t="shared" si="284"/>
        <v>46283</v>
      </c>
      <c r="U285" s="13">
        <f t="shared" si="284"/>
        <v>46284</v>
      </c>
      <c r="V285" s="13">
        <f t="shared" si="284"/>
        <v>46285</v>
      </c>
      <c r="W285" s="13">
        <f t="shared" si="284"/>
        <v>46286</v>
      </c>
      <c r="X285" s="13">
        <f t="shared" si="284"/>
        <v>46287</v>
      </c>
      <c r="Y285" s="13">
        <f t="shared" si="284"/>
        <v>46288</v>
      </c>
      <c r="Z285" s="13">
        <f t="shared" si="284"/>
        <v>46289</v>
      </c>
      <c r="AA285" s="13">
        <f t="shared" si="284"/>
        <v>46290</v>
      </c>
      <c r="AB285" s="13">
        <f t="shared" si="284"/>
        <v>46291</v>
      </c>
      <c r="AC285" s="13">
        <f t="shared" si="284"/>
        <v>46292</v>
      </c>
      <c r="AD285" s="13">
        <f t="shared" si="284"/>
        <v>46293</v>
      </c>
      <c r="AE285" s="13">
        <f t="shared" si="284"/>
        <v>46294</v>
      </c>
      <c r="AF285" s="13">
        <f t="shared" si="284"/>
        <v>46295</v>
      </c>
      <c r="AG285" s="32" t="str">
        <f t="shared" si="284"/>
        <v/>
      </c>
      <c r="AH285" s="249"/>
      <c r="AI285" s="206"/>
      <c r="AJ285" s="207"/>
      <c r="AK285" s="208"/>
      <c r="AL285" s="242"/>
      <c r="AM285" s="243"/>
      <c r="AN285" s="235"/>
      <c r="AO285" s="216"/>
      <c r="AP285" s="190"/>
      <c r="AQ285" s="191"/>
      <c r="AR285" s="177"/>
    </row>
    <row r="286" spans="1:45" s="4" customFormat="1" ht="12.95" hidden="1" customHeight="1" outlineLevel="1" x14ac:dyDescent="0.15">
      <c r="A286" s="2"/>
      <c r="B286" s="12" t="s">
        <v>2</v>
      </c>
      <c r="C286" s="14" t="str">
        <f t="shared" ref="C286:AG286" si="285">TEXT(C285,"aaa")</f>
        <v>火</v>
      </c>
      <c r="D286" s="14" t="str">
        <f t="shared" si="285"/>
        <v>水</v>
      </c>
      <c r="E286" s="14" t="str">
        <f t="shared" si="285"/>
        <v>木</v>
      </c>
      <c r="F286" s="19" t="str">
        <f t="shared" si="285"/>
        <v>金</v>
      </c>
      <c r="G286" s="14" t="str">
        <f t="shared" si="285"/>
        <v>土</v>
      </c>
      <c r="H286" s="14" t="str">
        <f t="shared" si="285"/>
        <v>日</v>
      </c>
      <c r="I286" s="14" t="str">
        <f t="shared" si="285"/>
        <v>月</v>
      </c>
      <c r="J286" s="14" t="str">
        <f t="shared" si="285"/>
        <v>火</v>
      </c>
      <c r="K286" s="14" t="str">
        <f t="shared" si="285"/>
        <v>水</v>
      </c>
      <c r="L286" s="14" t="str">
        <f t="shared" si="285"/>
        <v>木</v>
      </c>
      <c r="M286" s="14" t="str">
        <f t="shared" si="285"/>
        <v>金</v>
      </c>
      <c r="N286" s="14" t="str">
        <f t="shared" si="285"/>
        <v>土</v>
      </c>
      <c r="O286" s="14" t="str">
        <f t="shared" si="285"/>
        <v>日</v>
      </c>
      <c r="P286" s="14" t="str">
        <f t="shared" si="285"/>
        <v>月</v>
      </c>
      <c r="Q286" s="14" t="str">
        <f t="shared" si="285"/>
        <v>火</v>
      </c>
      <c r="R286" s="14" t="str">
        <f t="shared" si="285"/>
        <v>水</v>
      </c>
      <c r="S286" s="14" t="str">
        <f t="shared" si="285"/>
        <v>木</v>
      </c>
      <c r="T286" s="14" t="str">
        <f t="shared" si="285"/>
        <v>金</v>
      </c>
      <c r="U286" s="14" t="str">
        <f t="shared" si="285"/>
        <v>土</v>
      </c>
      <c r="V286" s="14" t="str">
        <f t="shared" si="285"/>
        <v>日</v>
      </c>
      <c r="W286" s="14" t="str">
        <f t="shared" si="285"/>
        <v>月</v>
      </c>
      <c r="X286" s="14" t="str">
        <f t="shared" si="285"/>
        <v>火</v>
      </c>
      <c r="Y286" s="14" t="str">
        <f t="shared" si="285"/>
        <v>水</v>
      </c>
      <c r="Z286" s="14" t="str">
        <f t="shared" si="285"/>
        <v>木</v>
      </c>
      <c r="AA286" s="14" t="str">
        <f t="shared" si="285"/>
        <v>金</v>
      </c>
      <c r="AB286" s="14" t="str">
        <f t="shared" si="285"/>
        <v>土</v>
      </c>
      <c r="AC286" s="14" t="str">
        <f t="shared" si="285"/>
        <v>日</v>
      </c>
      <c r="AD286" s="14" t="str">
        <f t="shared" si="285"/>
        <v>月</v>
      </c>
      <c r="AE286" s="14" t="str">
        <f t="shared" si="285"/>
        <v>火</v>
      </c>
      <c r="AF286" s="14" t="str">
        <f t="shared" si="285"/>
        <v>水</v>
      </c>
      <c r="AG286" s="145" t="str">
        <f t="shared" si="285"/>
        <v/>
      </c>
      <c r="AH286" s="249"/>
      <c r="AI286" s="193" t="s">
        <v>42</v>
      </c>
      <c r="AJ286" s="247" t="s">
        <v>12</v>
      </c>
      <c r="AK286" s="195" t="s">
        <v>49</v>
      </c>
      <c r="AL286" s="236" t="s">
        <v>42</v>
      </c>
      <c r="AM286" s="238" t="s">
        <v>13</v>
      </c>
      <c r="AN286" s="234">
        <f>COUNT(C285:AG285)</f>
        <v>30</v>
      </c>
      <c r="AO286" s="215">
        <f>AN286-AH286</f>
        <v>30</v>
      </c>
      <c r="AP286" s="215">
        <f>SUM(AO$8:AO288)</f>
        <v>730</v>
      </c>
      <c r="AQ286" s="56"/>
      <c r="AR286" s="55"/>
    </row>
    <row r="287" spans="1:45" s="4" customFormat="1" ht="27" hidden="1" customHeight="1" outlineLevel="1" x14ac:dyDescent="0.15">
      <c r="A287" s="3"/>
      <c r="B287" s="185" t="s">
        <v>3</v>
      </c>
      <c r="C287" s="187" t="str">
        <f>IFERROR(VLOOKUP(C285,祝日一覧!$A:$C,3,FALSE),"")</f>
        <v/>
      </c>
      <c r="D287" s="187" t="str">
        <f>IFERROR(VLOOKUP(D285,祝日一覧!$A:$C,3,FALSE),"")</f>
        <v/>
      </c>
      <c r="E287" s="187" t="str">
        <f>IFERROR(VLOOKUP(E285,祝日一覧!$A:$C,3,FALSE),"")</f>
        <v/>
      </c>
      <c r="F287" s="187" t="str">
        <f>IFERROR(VLOOKUP(F285,祝日一覧!$A:$C,3,FALSE),"")</f>
        <v/>
      </c>
      <c r="G287" s="187" t="str">
        <f>IFERROR(VLOOKUP(G285,祝日一覧!$A:$C,3,FALSE),"")</f>
        <v/>
      </c>
      <c r="H287" s="187" t="str">
        <f>IFERROR(VLOOKUP(H285,祝日一覧!$A:$C,3,FALSE),"")</f>
        <v/>
      </c>
      <c r="I287" s="187" t="str">
        <f>IFERROR(VLOOKUP(I285,祝日一覧!$A:$C,3,FALSE),"")</f>
        <v/>
      </c>
      <c r="J287" s="187" t="str">
        <f>IFERROR(VLOOKUP(J285,祝日一覧!$A:$C,3,FALSE),"")</f>
        <v/>
      </c>
      <c r="K287" s="187" t="str">
        <f>IFERROR(VLOOKUP(K285,祝日一覧!$A:$C,3,FALSE),"")</f>
        <v/>
      </c>
      <c r="L287" s="187" t="str">
        <f>IFERROR(VLOOKUP(L285,祝日一覧!$A:$C,3,FALSE),"")</f>
        <v/>
      </c>
      <c r="M287" s="187" t="str">
        <f>IFERROR(VLOOKUP(M285,祝日一覧!$A:$C,3,FALSE),"")</f>
        <v/>
      </c>
      <c r="N287" s="187" t="str">
        <f>IFERROR(VLOOKUP(N285,祝日一覧!$A:$C,3,FALSE),"")</f>
        <v/>
      </c>
      <c r="O287" s="187" t="str">
        <f>IFERROR(VLOOKUP(O285,祝日一覧!$A:$C,3,FALSE),"")</f>
        <v/>
      </c>
      <c r="P287" s="187" t="str">
        <f>IFERROR(VLOOKUP(P285,祝日一覧!$A:$C,3,FALSE),"")</f>
        <v/>
      </c>
      <c r="Q287" s="187" t="str">
        <f>IFERROR(VLOOKUP(Q285,祝日一覧!$A:$C,3,FALSE),"")</f>
        <v/>
      </c>
      <c r="R287" s="187" t="str">
        <f>IFERROR(VLOOKUP(R285,祝日一覧!$A:$C,3,FALSE),"")</f>
        <v/>
      </c>
      <c r="S287" s="187" t="str">
        <f>IFERROR(VLOOKUP(S285,祝日一覧!$A:$C,3,FALSE),"")</f>
        <v/>
      </c>
      <c r="T287" s="187" t="str">
        <f>IFERROR(VLOOKUP(T285,祝日一覧!$A:$C,3,FALSE),"")</f>
        <v/>
      </c>
      <c r="U287" s="187" t="str">
        <f>IFERROR(VLOOKUP(U285,祝日一覧!$A:$C,3,FALSE),"")</f>
        <v/>
      </c>
      <c r="V287" s="187" t="str">
        <f>IFERROR(VLOOKUP(V285,祝日一覧!$A:$C,3,FALSE),"")</f>
        <v/>
      </c>
      <c r="W287" s="187" t="str">
        <f>IFERROR(VLOOKUP(W285,祝日一覧!$A:$C,3,FALSE),"")</f>
        <v>敬老の日</v>
      </c>
      <c r="X287" s="187" t="str">
        <f>IFERROR(VLOOKUP(X285,祝日一覧!$A:$C,3,FALSE),"")</f>
        <v>国民の休日</v>
      </c>
      <c r="Y287" s="187" t="str">
        <f>IFERROR(VLOOKUP(Y285,祝日一覧!$A:$C,3,FALSE),"")</f>
        <v>秋分の日</v>
      </c>
      <c r="Z287" s="187" t="str">
        <f>IFERROR(VLOOKUP(Z285,祝日一覧!$A:$C,3,FALSE),"")</f>
        <v/>
      </c>
      <c r="AA287" s="187" t="str">
        <f>IFERROR(VLOOKUP(AA285,祝日一覧!$A:$C,3,FALSE),"")</f>
        <v/>
      </c>
      <c r="AB287" s="187" t="str">
        <f>IFERROR(VLOOKUP(AB285,祝日一覧!$A:$C,3,FALSE),"")</f>
        <v/>
      </c>
      <c r="AC287" s="187" t="str">
        <f>IFERROR(VLOOKUP(AC285,祝日一覧!$A:$C,3,FALSE),"")</f>
        <v/>
      </c>
      <c r="AD287" s="187" t="str">
        <f>IFERROR(VLOOKUP(AD285,祝日一覧!$A:$C,3,FALSE),"")</f>
        <v/>
      </c>
      <c r="AE287" s="187" t="str">
        <f>IFERROR(VLOOKUP(AE285,祝日一覧!$A:$C,3,FALSE),"")</f>
        <v/>
      </c>
      <c r="AF287" s="187" t="str">
        <f>IFERROR(VLOOKUP(AF285,祝日一覧!$A:$C,3,FALSE),"")</f>
        <v/>
      </c>
      <c r="AG287" s="229" t="str">
        <f>IFERROR(VLOOKUP(AG285,祝日一覧!$A:$C,3,FALSE),"")</f>
        <v/>
      </c>
      <c r="AH287" s="249"/>
      <c r="AI287" s="193"/>
      <c r="AJ287" s="247"/>
      <c r="AK287" s="195"/>
      <c r="AL287" s="237"/>
      <c r="AM287" s="239"/>
      <c r="AN287" s="235"/>
      <c r="AO287" s="216"/>
      <c r="AP287" s="216"/>
      <c r="AQ287" s="57"/>
      <c r="AR287" s="58"/>
    </row>
    <row r="288" spans="1:45" s="4" customFormat="1" ht="20.100000000000001" hidden="1" customHeight="1" outlineLevel="1" thickBot="1" x14ac:dyDescent="0.2">
      <c r="B288" s="228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  <c r="AA288" s="227"/>
      <c r="AB288" s="227"/>
      <c r="AC288" s="227"/>
      <c r="AD288" s="227"/>
      <c r="AE288" s="227"/>
      <c r="AF288" s="227"/>
      <c r="AG288" s="230"/>
      <c r="AH288" s="250"/>
      <c r="AI288" s="5"/>
      <c r="AJ288" s="66" t="e">
        <f>AVERAGE(AJ289:AJ294)</f>
        <v>#DIV/0!</v>
      </c>
      <c r="AK288" s="33" t="e">
        <f>IF(AJ288&gt;=0.285,"達成","未")</f>
        <v>#DIV/0!</v>
      </c>
      <c r="AL288" s="116"/>
      <c r="AM288" s="117" t="e">
        <f>AVERAGE(AM289:AM293)</f>
        <v>#DIV/0!</v>
      </c>
      <c r="AN288" s="109" t="s">
        <v>69</v>
      </c>
      <c r="AO288" s="93" t="s">
        <v>70</v>
      </c>
      <c r="AP288" s="94" t="s">
        <v>71</v>
      </c>
      <c r="AQ288" s="96" t="s">
        <v>72</v>
      </c>
      <c r="AR288" s="96" t="s">
        <v>59</v>
      </c>
      <c r="AS288" s="88" t="s">
        <v>68</v>
      </c>
    </row>
    <row r="289" spans="1:45" s="4" customFormat="1" ht="20.100000000000001" hidden="1" customHeight="1" outlineLevel="1" x14ac:dyDescent="0.15">
      <c r="B289" s="69" t="str">
        <f>IF($R$5&lt;&gt;"",$R$5,"-")</f>
        <v>-</v>
      </c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98"/>
      <c r="AH289" s="132" t="str">
        <f t="shared" ref="AH289:AH294" si="286">IF(B289="-",B289,"手入力")</f>
        <v>-</v>
      </c>
      <c r="AI289" s="147">
        <f t="shared" ref="AI289:AI294" si="287">AQ289</f>
        <v>0</v>
      </c>
      <c r="AJ289" s="64" t="str">
        <f>IFERROR(AI289/AO289,"")</f>
        <v/>
      </c>
      <c r="AK289" s="106" t="str">
        <f>IFERROR(IF(B289="-",B289,IF(AI289/AO289&gt;=0.285,"達成","未")),"-")</f>
        <v>-</v>
      </c>
      <c r="AL289" s="149">
        <f>AR289</f>
        <v>0</v>
      </c>
      <c r="AM289" s="127" t="str">
        <f>IFERROR(AL289/AP289,"")</f>
        <v/>
      </c>
      <c r="AN289" s="152">
        <f>COUNT(C285:AG285)</f>
        <v>30</v>
      </c>
      <c r="AO289" s="153">
        <f>IF(OR(B289="-",B289=""),0,IFERROR(AN289-AH289,))</f>
        <v>0</v>
      </c>
      <c r="AP289" s="153">
        <f>AO289+AP277</f>
        <v>0</v>
      </c>
      <c r="AQ289" s="143">
        <f>COUNTIF(C289:AG289,"○")</f>
        <v>0</v>
      </c>
      <c r="AR289" s="143">
        <f>AR277+AQ289</f>
        <v>0</v>
      </c>
      <c r="AS289" s="144">
        <f>IF(AS290&gt;=1,0,IF(SUM(AO289:AO294)=0,1,IF(AK288="達成",1,0)))</f>
        <v>1</v>
      </c>
    </row>
    <row r="290" spans="1:45" s="4" customFormat="1" ht="20.100000000000001" hidden="1" customHeight="1" outlineLevel="1" x14ac:dyDescent="0.15">
      <c r="B290" s="60" t="str">
        <f>IF($S$5&lt;&gt;"",$S$5,"-")</f>
        <v>-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5"/>
      <c r="AH290" s="130" t="str">
        <f t="shared" si="286"/>
        <v>-</v>
      </c>
      <c r="AI290" s="148">
        <f t="shared" si="287"/>
        <v>0</v>
      </c>
      <c r="AJ290" s="53" t="str">
        <f>IFERROR(AI290/AO290,"")</f>
        <v/>
      </c>
      <c r="AK290" s="107" t="str">
        <f t="shared" ref="AK290:AK294" si="288">IFERROR(IF(B290="-",B290,IF(AI290/AO290&gt;=0.285,"達成","未")),"-")</f>
        <v>-</v>
      </c>
      <c r="AL290" s="150">
        <f>AR290</f>
        <v>0</v>
      </c>
      <c r="AM290" s="121" t="str">
        <f>IFERROR(AL290/AP290,"")</f>
        <v/>
      </c>
      <c r="AN290" s="152">
        <f>COUNT(C285:AG285)</f>
        <v>30</v>
      </c>
      <c r="AO290" s="153">
        <f>IF(OR(B290="-",B290=""),0,IFERROR(AN290-AH290,))</f>
        <v>0</v>
      </c>
      <c r="AP290" s="153">
        <f>AO290+AP278</f>
        <v>0</v>
      </c>
      <c r="AQ290" s="153">
        <f>COUNTIF(C290:AG290,"○")</f>
        <v>0</v>
      </c>
      <c r="AR290" s="153">
        <f>AR278+AQ290</f>
        <v>0</v>
      </c>
      <c r="AS290" s="49">
        <f>COUNTIF(AH289:AH294,"手入力")</f>
        <v>0</v>
      </c>
    </row>
    <row r="291" spans="1:45" s="4" customFormat="1" ht="20.100000000000001" hidden="1" customHeight="1" outlineLevel="1" x14ac:dyDescent="0.15">
      <c r="B291" s="60" t="str">
        <f>IF($T$5&lt;&gt;"",$T$5,"-")</f>
        <v>-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5"/>
      <c r="AH291" s="130" t="str">
        <f t="shared" si="286"/>
        <v>-</v>
      </c>
      <c r="AI291" s="148">
        <f t="shared" si="287"/>
        <v>0</v>
      </c>
      <c r="AJ291" s="53" t="str">
        <f>IFERROR(AI291/AO291,"")</f>
        <v/>
      </c>
      <c r="AK291" s="107" t="str">
        <f t="shared" si="288"/>
        <v>-</v>
      </c>
      <c r="AL291" s="150">
        <f>AR291</f>
        <v>0</v>
      </c>
      <c r="AM291" s="121" t="str">
        <f>IFERROR(AL291/AP291,"")</f>
        <v/>
      </c>
      <c r="AN291" s="152">
        <f>COUNT(C285:AG285)</f>
        <v>30</v>
      </c>
      <c r="AO291" s="153">
        <f t="shared" ref="AO291:AO294" si="289">IF(OR(B291="-",B291=""),0,IFERROR(AN291-AH291,))</f>
        <v>0</v>
      </c>
      <c r="AP291" s="153">
        <f t="shared" ref="AP291:AP294" si="290">AO291+AP279</f>
        <v>0</v>
      </c>
      <c r="AQ291" s="153">
        <f>COUNTIF(C291:AG291,"○")</f>
        <v>0</v>
      </c>
      <c r="AR291" s="153">
        <f t="shared" ref="AR291:AR293" si="291">AR279+AQ291</f>
        <v>0</v>
      </c>
      <c r="AS291" s="49"/>
    </row>
    <row r="292" spans="1:45" s="4" customFormat="1" ht="20.100000000000001" hidden="1" customHeight="1" outlineLevel="1" x14ac:dyDescent="0.15">
      <c r="B292" s="60" t="str">
        <f>IF($U$5&lt;&gt;"",$U$5,"-")</f>
        <v>-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5"/>
      <c r="AH292" s="130" t="str">
        <f t="shared" si="286"/>
        <v>-</v>
      </c>
      <c r="AI292" s="148">
        <f t="shared" si="287"/>
        <v>0</v>
      </c>
      <c r="AJ292" s="53" t="str">
        <f t="shared" ref="AJ292:AJ293" si="292">IFERROR(AI292/AO292,"")</f>
        <v/>
      </c>
      <c r="AK292" s="107" t="str">
        <f t="shared" si="288"/>
        <v>-</v>
      </c>
      <c r="AL292" s="150">
        <f>AR292</f>
        <v>0</v>
      </c>
      <c r="AM292" s="121" t="str">
        <f>IFERROR(AL292/AP292,"")</f>
        <v/>
      </c>
      <c r="AN292" s="152">
        <f>COUNT(C285:AG285)</f>
        <v>30</v>
      </c>
      <c r="AO292" s="153">
        <f t="shared" si="289"/>
        <v>0</v>
      </c>
      <c r="AP292" s="153">
        <f t="shared" si="290"/>
        <v>0</v>
      </c>
      <c r="AQ292" s="153">
        <f>COUNTIF(C292:AG292,"○")</f>
        <v>0</v>
      </c>
      <c r="AR292" s="153">
        <f t="shared" si="291"/>
        <v>0</v>
      </c>
      <c r="AS292" s="49"/>
    </row>
    <row r="293" spans="1:45" s="4" customFormat="1" ht="20.100000000000001" hidden="1" customHeight="1" outlineLevel="1" x14ac:dyDescent="0.15">
      <c r="B293" s="60" t="str">
        <f>IF($V$5&lt;&gt;"",$V$5,"-")</f>
        <v>-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5"/>
      <c r="AH293" s="130" t="str">
        <f t="shared" si="286"/>
        <v>-</v>
      </c>
      <c r="AI293" s="148">
        <f t="shared" si="287"/>
        <v>0</v>
      </c>
      <c r="AJ293" s="53" t="str">
        <f t="shared" si="292"/>
        <v/>
      </c>
      <c r="AK293" s="107" t="str">
        <f t="shared" si="288"/>
        <v>-</v>
      </c>
      <c r="AL293" s="150">
        <f>AR293</f>
        <v>0</v>
      </c>
      <c r="AM293" s="121" t="str">
        <f>IFERROR(AL293/AP293,"")</f>
        <v/>
      </c>
      <c r="AN293" s="152">
        <f>COUNT(C285:AG285)</f>
        <v>30</v>
      </c>
      <c r="AO293" s="153">
        <f t="shared" si="289"/>
        <v>0</v>
      </c>
      <c r="AP293" s="153">
        <f t="shared" si="290"/>
        <v>0</v>
      </c>
      <c r="AQ293" s="153">
        <f>COUNTIF(C293:AG293,"○")</f>
        <v>0</v>
      </c>
      <c r="AR293" s="153">
        <f t="shared" si="291"/>
        <v>0</v>
      </c>
      <c r="AS293" s="49"/>
    </row>
    <row r="294" spans="1:45" s="4" customFormat="1" ht="20.100000000000001" hidden="1" customHeight="1" outlineLevel="1" thickBot="1" x14ac:dyDescent="0.2">
      <c r="B294" s="61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79"/>
      <c r="AH294" s="131" t="str">
        <f t="shared" si="286"/>
        <v>-</v>
      </c>
      <c r="AI294" s="5">
        <f t="shared" si="287"/>
        <v>0</v>
      </c>
      <c r="AJ294" s="66" t="str">
        <f>IFERROR(AI294/AO294,"")</f>
        <v/>
      </c>
      <c r="AK294" s="33" t="str">
        <f t="shared" si="288"/>
        <v>-</v>
      </c>
      <c r="AL294" s="122">
        <f t="shared" ref="AL294" si="293">AR294</f>
        <v>0</v>
      </c>
      <c r="AM294" s="117" t="str">
        <f t="shared" ref="AM294" si="294">IFERROR(AL294/AP294,"")</f>
        <v/>
      </c>
      <c r="AN294" s="152">
        <f>COUNT(C285:AG285)</f>
        <v>30</v>
      </c>
      <c r="AO294" s="153">
        <f t="shared" si="289"/>
        <v>0</v>
      </c>
      <c r="AP294" s="153">
        <f t="shared" si="290"/>
        <v>0</v>
      </c>
      <c r="AQ294" s="153">
        <f t="shared" ref="AQ294" si="295">COUNTIF(C294:AG294,"○")</f>
        <v>0</v>
      </c>
      <c r="AR294" s="153">
        <f>AR282+AQ294</f>
        <v>0</v>
      </c>
      <c r="AS294" s="49"/>
    </row>
    <row r="295" spans="1:45" hidden="1" outlineLevel="1" x14ac:dyDescent="0.15">
      <c r="AR295" s="35"/>
    </row>
    <row r="296" spans="1:45" s="4" customFormat="1" ht="12.95" hidden="1" customHeight="1" outlineLevel="1" x14ac:dyDescent="0.15">
      <c r="A296" s="2"/>
      <c r="B296" s="155" t="s">
        <v>0</v>
      </c>
      <c r="C296" s="199">
        <f>DATE(YEAR(C284),MONTH(C284)+1,DAY(C284))</f>
        <v>46296</v>
      </c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48" t="s">
        <v>17</v>
      </c>
      <c r="AI296" s="203" t="s">
        <v>48</v>
      </c>
      <c r="AJ296" s="204"/>
      <c r="AK296" s="205"/>
      <c r="AL296" s="240" t="s">
        <v>11</v>
      </c>
      <c r="AM296" s="241"/>
      <c r="AN296" s="234" t="s">
        <v>16</v>
      </c>
      <c r="AO296" s="215" t="s">
        <v>18</v>
      </c>
      <c r="AP296" s="189" t="s">
        <v>19</v>
      </c>
      <c r="AQ296" s="191"/>
      <c r="AR296" s="177"/>
    </row>
    <row r="297" spans="1:45" s="4" customFormat="1" ht="12.95" hidden="1" customHeight="1" outlineLevel="1" x14ac:dyDescent="0.15">
      <c r="A297" s="2"/>
      <c r="B297" s="12" t="s">
        <v>1</v>
      </c>
      <c r="C297" s="13">
        <f>DATE(YEAR(C296),MONTH(C296),DAY(C296))</f>
        <v>46296</v>
      </c>
      <c r="D297" s="13">
        <f>IF(MONTH(DATE(YEAR(C297),MONTH(C297),DAY(C297)+1))=MONTH($C296),DATE(YEAR(C297),MONTH(C297),DAY(C297)+1),"")</f>
        <v>46297</v>
      </c>
      <c r="E297" s="13">
        <f t="shared" ref="E297:AG297" si="296">IF(MONTH(DATE(YEAR(D297),MONTH(D297),DAY(D297)+1))=MONTH($C296),DATE(YEAR(D297),MONTH(D297),DAY(D297)+1),"")</f>
        <v>46298</v>
      </c>
      <c r="F297" s="18">
        <f t="shared" si="296"/>
        <v>46299</v>
      </c>
      <c r="G297" s="13">
        <f t="shared" si="296"/>
        <v>46300</v>
      </c>
      <c r="H297" s="13">
        <f t="shared" si="296"/>
        <v>46301</v>
      </c>
      <c r="I297" s="13">
        <f t="shared" si="296"/>
        <v>46302</v>
      </c>
      <c r="J297" s="13">
        <f t="shared" si="296"/>
        <v>46303</v>
      </c>
      <c r="K297" s="13">
        <f t="shared" si="296"/>
        <v>46304</v>
      </c>
      <c r="L297" s="13">
        <f t="shared" si="296"/>
        <v>46305</v>
      </c>
      <c r="M297" s="13">
        <f t="shared" si="296"/>
        <v>46306</v>
      </c>
      <c r="N297" s="13">
        <f t="shared" si="296"/>
        <v>46307</v>
      </c>
      <c r="O297" s="13">
        <f t="shared" si="296"/>
        <v>46308</v>
      </c>
      <c r="P297" s="13">
        <f t="shared" si="296"/>
        <v>46309</v>
      </c>
      <c r="Q297" s="13">
        <f t="shared" si="296"/>
        <v>46310</v>
      </c>
      <c r="R297" s="13">
        <f t="shared" si="296"/>
        <v>46311</v>
      </c>
      <c r="S297" s="13">
        <f t="shared" si="296"/>
        <v>46312</v>
      </c>
      <c r="T297" s="13">
        <f t="shared" si="296"/>
        <v>46313</v>
      </c>
      <c r="U297" s="13">
        <f t="shared" si="296"/>
        <v>46314</v>
      </c>
      <c r="V297" s="13">
        <f t="shared" si="296"/>
        <v>46315</v>
      </c>
      <c r="W297" s="13">
        <f t="shared" si="296"/>
        <v>46316</v>
      </c>
      <c r="X297" s="13">
        <f t="shared" si="296"/>
        <v>46317</v>
      </c>
      <c r="Y297" s="13">
        <f t="shared" si="296"/>
        <v>46318</v>
      </c>
      <c r="Z297" s="13">
        <f t="shared" si="296"/>
        <v>46319</v>
      </c>
      <c r="AA297" s="13">
        <f t="shared" si="296"/>
        <v>46320</v>
      </c>
      <c r="AB297" s="13">
        <f t="shared" si="296"/>
        <v>46321</v>
      </c>
      <c r="AC297" s="13">
        <f t="shared" si="296"/>
        <v>46322</v>
      </c>
      <c r="AD297" s="13">
        <f t="shared" si="296"/>
        <v>46323</v>
      </c>
      <c r="AE297" s="13">
        <f t="shared" si="296"/>
        <v>46324</v>
      </c>
      <c r="AF297" s="13">
        <f t="shared" si="296"/>
        <v>46325</v>
      </c>
      <c r="AG297" s="32">
        <f t="shared" si="296"/>
        <v>46326</v>
      </c>
      <c r="AH297" s="249"/>
      <c r="AI297" s="206"/>
      <c r="AJ297" s="207"/>
      <c r="AK297" s="208"/>
      <c r="AL297" s="242"/>
      <c r="AM297" s="243"/>
      <c r="AN297" s="235"/>
      <c r="AO297" s="216"/>
      <c r="AP297" s="190"/>
      <c r="AQ297" s="191"/>
      <c r="AR297" s="177"/>
    </row>
    <row r="298" spans="1:45" s="4" customFormat="1" ht="12.95" hidden="1" customHeight="1" outlineLevel="1" x14ac:dyDescent="0.15">
      <c r="A298" s="2"/>
      <c r="B298" s="12" t="s">
        <v>2</v>
      </c>
      <c r="C298" s="14" t="str">
        <f t="shared" ref="C298:AG298" si="297">TEXT(C297,"aaa")</f>
        <v>木</v>
      </c>
      <c r="D298" s="14" t="str">
        <f t="shared" si="297"/>
        <v>金</v>
      </c>
      <c r="E298" s="14" t="str">
        <f t="shared" si="297"/>
        <v>土</v>
      </c>
      <c r="F298" s="19" t="str">
        <f t="shared" si="297"/>
        <v>日</v>
      </c>
      <c r="G298" s="14" t="str">
        <f t="shared" si="297"/>
        <v>月</v>
      </c>
      <c r="H298" s="14" t="str">
        <f t="shared" si="297"/>
        <v>火</v>
      </c>
      <c r="I298" s="14" t="str">
        <f t="shared" si="297"/>
        <v>水</v>
      </c>
      <c r="J298" s="14" t="str">
        <f t="shared" si="297"/>
        <v>木</v>
      </c>
      <c r="K298" s="14" t="str">
        <f t="shared" si="297"/>
        <v>金</v>
      </c>
      <c r="L298" s="14" t="str">
        <f t="shared" si="297"/>
        <v>土</v>
      </c>
      <c r="M298" s="14" t="str">
        <f t="shared" si="297"/>
        <v>日</v>
      </c>
      <c r="N298" s="14" t="str">
        <f t="shared" si="297"/>
        <v>月</v>
      </c>
      <c r="O298" s="14" t="str">
        <f t="shared" si="297"/>
        <v>火</v>
      </c>
      <c r="P298" s="14" t="str">
        <f t="shared" si="297"/>
        <v>水</v>
      </c>
      <c r="Q298" s="14" t="str">
        <f t="shared" si="297"/>
        <v>木</v>
      </c>
      <c r="R298" s="14" t="str">
        <f t="shared" si="297"/>
        <v>金</v>
      </c>
      <c r="S298" s="14" t="str">
        <f t="shared" si="297"/>
        <v>土</v>
      </c>
      <c r="T298" s="14" t="str">
        <f t="shared" si="297"/>
        <v>日</v>
      </c>
      <c r="U298" s="14" t="str">
        <f t="shared" si="297"/>
        <v>月</v>
      </c>
      <c r="V298" s="14" t="str">
        <f t="shared" si="297"/>
        <v>火</v>
      </c>
      <c r="W298" s="14" t="str">
        <f t="shared" si="297"/>
        <v>水</v>
      </c>
      <c r="X298" s="14" t="str">
        <f t="shared" si="297"/>
        <v>木</v>
      </c>
      <c r="Y298" s="14" t="str">
        <f t="shared" si="297"/>
        <v>金</v>
      </c>
      <c r="Z298" s="14" t="str">
        <f t="shared" si="297"/>
        <v>土</v>
      </c>
      <c r="AA298" s="14" t="str">
        <f t="shared" si="297"/>
        <v>日</v>
      </c>
      <c r="AB298" s="14" t="str">
        <f t="shared" si="297"/>
        <v>月</v>
      </c>
      <c r="AC298" s="14" t="str">
        <f t="shared" si="297"/>
        <v>火</v>
      </c>
      <c r="AD298" s="14" t="str">
        <f t="shared" si="297"/>
        <v>水</v>
      </c>
      <c r="AE298" s="14" t="str">
        <f t="shared" si="297"/>
        <v>木</v>
      </c>
      <c r="AF298" s="14" t="str">
        <f t="shared" si="297"/>
        <v>金</v>
      </c>
      <c r="AG298" s="145" t="str">
        <f t="shared" si="297"/>
        <v>土</v>
      </c>
      <c r="AH298" s="249"/>
      <c r="AI298" s="193" t="s">
        <v>42</v>
      </c>
      <c r="AJ298" s="247" t="s">
        <v>12</v>
      </c>
      <c r="AK298" s="195" t="s">
        <v>49</v>
      </c>
      <c r="AL298" s="236" t="s">
        <v>42</v>
      </c>
      <c r="AM298" s="238" t="s">
        <v>13</v>
      </c>
      <c r="AN298" s="234">
        <f>COUNT(C297:AG297)</f>
        <v>31</v>
      </c>
      <c r="AO298" s="215">
        <f>AN298-AH298</f>
        <v>31</v>
      </c>
      <c r="AP298" s="215">
        <f>SUM(AO$8:AO300)</f>
        <v>761</v>
      </c>
      <c r="AQ298" s="56"/>
      <c r="AR298" s="55"/>
    </row>
    <row r="299" spans="1:45" s="4" customFormat="1" ht="27" hidden="1" customHeight="1" outlineLevel="1" x14ac:dyDescent="0.15">
      <c r="A299" s="3"/>
      <c r="B299" s="185" t="s">
        <v>3</v>
      </c>
      <c r="C299" s="187" t="str">
        <f>IFERROR(VLOOKUP(C297,祝日一覧!$A:$C,3,FALSE),"")</f>
        <v/>
      </c>
      <c r="D299" s="187" t="str">
        <f>IFERROR(VLOOKUP(D297,祝日一覧!$A:$C,3,FALSE),"")</f>
        <v/>
      </c>
      <c r="E299" s="187" t="str">
        <f>IFERROR(VLOOKUP(E297,祝日一覧!$A:$C,3,FALSE),"")</f>
        <v/>
      </c>
      <c r="F299" s="187" t="str">
        <f>IFERROR(VLOOKUP(F297,祝日一覧!$A:$C,3,FALSE),"")</f>
        <v/>
      </c>
      <c r="G299" s="187" t="str">
        <f>IFERROR(VLOOKUP(G297,祝日一覧!$A:$C,3,FALSE),"")</f>
        <v/>
      </c>
      <c r="H299" s="187" t="str">
        <f>IFERROR(VLOOKUP(H297,祝日一覧!$A:$C,3,FALSE),"")</f>
        <v/>
      </c>
      <c r="I299" s="187" t="str">
        <f>IFERROR(VLOOKUP(I297,祝日一覧!$A:$C,3,FALSE),"")</f>
        <v/>
      </c>
      <c r="J299" s="187" t="str">
        <f>IFERROR(VLOOKUP(J297,祝日一覧!$A:$C,3,FALSE),"")</f>
        <v/>
      </c>
      <c r="K299" s="187" t="str">
        <f>IFERROR(VLOOKUP(K297,祝日一覧!$A:$C,3,FALSE),"")</f>
        <v/>
      </c>
      <c r="L299" s="187" t="str">
        <f>IFERROR(VLOOKUP(L297,祝日一覧!$A:$C,3,FALSE),"")</f>
        <v/>
      </c>
      <c r="M299" s="187" t="str">
        <f>IFERROR(VLOOKUP(M297,祝日一覧!$A:$C,3,FALSE),"")</f>
        <v/>
      </c>
      <c r="N299" s="187" t="str">
        <f>IFERROR(VLOOKUP(N297,祝日一覧!$A:$C,3,FALSE),"")</f>
        <v>スポーツの日</v>
      </c>
      <c r="O299" s="187" t="str">
        <f>IFERROR(VLOOKUP(O297,祝日一覧!$A:$C,3,FALSE),"")</f>
        <v/>
      </c>
      <c r="P299" s="187" t="str">
        <f>IFERROR(VLOOKUP(P297,祝日一覧!$A:$C,3,FALSE),"")</f>
        <v/>
      </c>
      <c r="Q299" s="187" t="str">
        <f>IFERROR(VLOOKUP(Q297,祝日一覧!$A:$C,3,FALSE),"")</f>
        <v/>
      </c>
      <c r="R299" s="187" t="str">
        <f>IFERROR(VLOOKUP(R297,祝日一覧!$A:$C,3,FALSE),"")</f>
        <v/>
      </c>
      <c r="S299" s="187" t="str">
        <f>IFERROR(VLOOKUP(S297,祝日一覧!$A:$C,3,FALSE),"")</f>
        <v/>
      </c>
      <c r="T299" s="187" t="str">
        <f>IFERROR(VLOOKUP(T297,祝日一覧!$A:$C,3,FALSE),"")</f>
        <v/>
      </c>
      <c r="U299" s="187" t="str">
        <f>IFERROR(VLOOKUP(U297,祝日一覧!$A:$C,3,FALSE),"")</f>
        <v/>
      </c>
      <c r="V299" s="187" t="str">
        <f>IFERROR(VLOOKUP(V297,祝日一覧!$A:$C,3,FALSE),"")</f>
        <v/>
      </c>
      <c r="W299" s="187" t="str">
        <f>IFERROR(VLOOKUP(W297,祝日一覧!$A:$C,3,FALSE),"")</f>
        <v/>
      </c>
      <c r="X299" s="187" t="str">
        <f>IFERROR(VLOOKUP(X297,祝日一覧!$A:$C,3,FALSE),"")</f>
        <v/>
      </c>
      <c r="Y299" s="187" t="str">
        <f>IFERROR(VLOOKUP(Y297,祝日一覧!$A:$C,3,FALSE),"")</f>
        <v/>
      </c>
      <c r="Z299" s="187" t="str">
        <f>IFERROR(VLOOKUP(Z297,祝日一覧!$A:$C,3,FALSE),"")</f>
        <v/>
      </c>
      <c r="AA299" s="187" t="str">
        <f>IFERROR(VLOOKUP(AA297,祝日一覧!$A:$C,3,FALSE),"")</f>
        <v/>
      </c>
      <c r="AB299" s="187" t="str">
        <f>IFERROR(VLOOKUP(AB297,祝日一覧!$A:$C,3,FALSE),"")</f>
        <v/>
      </c>
      <c r="AC299" s="187" t="str">
        <f>IFERROR(VLOOKUP(AC297,祝日一覧!$A:$C,3,FALSE),"")</f>
        <v/>
      </c>
      <c r="AD299" s="187" t="str">
        <f>IFERROR(VLOOKUP(AD297,祝日一覧!$A:$C,3,FALSE),"")</f>
        <v/>
      </c>
      <c r="AE299" s="187" t="str">
        <f>IFERROR(VLOOKUP(AE297,祝日一覧!$A:$C,3,FALSE),"")</f>
        <v/>
      </c>
      <c r="AF299" s="187" t="str">
        <f>IFERROR(VLOOKUP(AF297,祝日一覧!$A:$C,3,FALSE),"")</f>
        <v/>
      </c>
      <c r="AG299" s="229" t="str">
        <f>IFERROR(VLOOKUP(AG297,祝日一覧!$A:$C,3,FALSE),"")</f>
        <v/>
      </c>
      <c r="AH299" s="249"/>
      <c r="AI299" s="193"/>
      <c r="AJ299" s="247"/>
      <c r="AK299" s="195"/>
      <c r="AL299" s="237"/>
      <c r="AM299" s="239"/>
      <c r="AN299" s="235"/>
      <c r="AO299" s="216"/>
      <c r="AP299" s="216"/>
      <c r="AQ299" s="57"/>
      <c r="AR299" s="58"/>
    </row>
    <row r="300" spans="1:45" s="4" customFormat="1" ht="20.100000000000001" hidden="1" customHeight="1" outlineLevel="1" thickBot="1" x14ac:dyDescent="0.2">
      <c r="B300" s="228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  <c r="AA300" s="227"/>
      <c r="AB300" s="227"/>
      <c r="AC300" s="227"/>
      <c r="AD300" s="227"/>
      <c r="AE300" s="227"/>
      <c r="AF300" s="227"/>
      <c r="AG300" s="230"/>
      <c r="AH300" s="250"/>
      <c r="AI300" s="5"/>
      <c r="AJ300" s="66" t="e">
        <f>AVERAGE(AJ301:AJ306)</f>
        <v>#DIV/0!</v>
      </c>
      <c r="AK300" s="33" t="e">
        <f>IF(AJ300&gt;=0.285,"達成","未")</f>
        <v>#DIV/0!</v>
      </c>
      <c r="AL300" s="116"/>
      <c r="AM300" s="117" t="e">
        <f>AVERAGE(AM301:AM305)</f>
        <v>#DIV/0!</v>
      </c>
      <c r="AN300" s="109" t="s">
        <v>69</v>
      </c>
      <c r="AO300" s="93" t="s">
        <v>70</v>
      </c>
      <c r="AP300" s="94" t="s">
        <v>71</v>
      </c>
      <c r="AQ300" s="96" t="s">
        <v>72</v>
      </c>
      <c r="AR300" s="96" t="s">
        <v>59</v>
      </c>
      <c r="AS300" s="88" t="s">
        <v>68</v>
      </c>
    </row>
    <row r="301" spans="1:45" s="4" customFormat="1" ht="20.100000000000001" hidden="1" customHeight="1" outlineLevel="1" x14ac:dyDescent="0.15">
      <c r="B301" s="69" t="str">
        <f>IF($R$5&lt;&gt;"",$R$5,"-")</f>
        <v>-</v>
      </c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98"/>
      <c r="AH301" s="132" t="str">
        <f t="shared" ref="AH301:AH306" si="298">IF(B301="-",B301,"手入力")</f>
        <v>-</v>
      </c>
      <c r="AI301" s="147">
        <f t="shared" ref="AI301:AI306" si="299">AQ301</f>
        <v>0</v>
      </c>
      <c r="AJ301" s="64" t="str">
        <f>IFERROR(AI301/AO301,"")</f>
        <v/>
      </c>
      <c r="AK301" s="106" t="str">
        <f>IFERROR(IF(B301="-",B301,IF(AI301/AO301&gt;=0.285,"達成","未")),"-")</f>
        <v>-</v>
      </c>
      <c r="AL301" s="149">
        <f>AR301</f>
        <v>0</v>
      </c>
      <c r="AM301" s="127" t="str">
        <f>IFERROR(AL301/AP301,"")</f>
        <v/>
      </c>
      <c r="AN301" s="152">
        <f>COUNT(C297:AG297)</f>
        <v>31</v>
      </c>
      <c r="AO301" s="153">
        <f>IF(OR(B301="-",B301=""),0,IFERROR(AN301-AH301,))</f>
        <v>0</v>
      </c>
      <c r="AP301" s="153">
        <f>AO301+AP289</f>
        <v>0</v>
      </c>
      <c r="AQ301" s="143">
        <f>COUNTIF(C301:AG301,"○")</f>
        <v>0</v>
      </c>
      <c r="AR301" s="143">
        <f>AR289+AQ301</f>
        <v>0</v>
      </c>
      <c r="AS301" s="144">
        <f>IF(AS302&gt;=1,0,IF(SUM(AO301:AO306)=0,1,IF(AK300="達成",1,0)))</f>
        <v>1</v>
      </c>
    </row>
    <row r="302" spans="1:45" s="4" customFormat="1" ht="20.100000000000001" hidden="1" customHeight="1" outlineLevel="1" x14ac:dyDescent="0.15">
      <c r="B302" s="60" t="str">
        <f>IF($S$5&lt;&gt;"",$S$5,"-")</f>
        <v>-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5"/>
      <c r="AH302" s="130" t="str">
        <f t="shared" si="298"/>
        <v>-</v>
      </c>
      <c r="AI302" s="148">
        <f t="shared" si="299"/>
        <v>0</v>
      </c>
      <c r="AJ302" s="53" t="str">
        <f>IFERROR(AI302/AO302,"")</f>
        <v/>
      </c>
      <c r="AK302" s="107" t="str">
        <f t="shared" ref="AK302:AK306" si="300">IFERROR(IF(B302="-",B302,IF(AI302/AO302&gt;=0.285,"達成","未")),"-")</f>
        <v>-</v>
      </c>
      <c r="AL302" s="150">
        <f>AR302</f>
        <v>0</v>
      </c>
      <c r="AM302" s="121" t="str">
        <f>IFERROR(AL302/AP302,"")</f>
        <v/>
      </c>
      <c r="AN302" s="152">
        <f>COUNT(C297:AG297)</f>
        <v>31</v>
      </c>
      <c r="AO302" s="153">
        <f>IF(OR(B302="-",B302=""),0,IFERROR(AN302-AH302,))</f>
        <v>0</v>
      </c>
      <c r="AP302" s="153">
        <f>AO302+AP290</f>
        <v>0</v>
      </c>
      <c r="AQ302" s="153">
        <f>COUNTIF(C302:AG302,"○")</f>
        <v>0</v>
      </c>
      <c r="AR302" s="153">
        <f>AR290+AQ302</f>
        <v>0</v>
      </c>
      <c r="AS302" s="49">
        <f>COUNTIF(AH301:AH306,"手入力")</f>
        <v>0</v>
      </c>
    </row>
    <row r="303" spans="1:45" s="4" customFormat="1" ht="20.100000000000001" hidden="1" customHeight="1" outlineLevel="1" x14ac:dyDescent="0.15">
      <c r="B303" s="60" t="str">
        <f>IF($T$5&lt;&gt;"",$T$5,"-")</f>
        <v>-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5"/>
      <c r="AH303" s="130" t="str">
        <f t="shared" si="298"/>
        <v>-</v>
      </c>
      <c r="AI303" s="148">
        <f t="shared" si="299"/>
        <v>0</v>
      </c>
      <c r="AJ303" s="53" t="str">
        <f>IFERROR(AI303/AO303,"")</f>
        <v/>
      </c>
      <c r="AK303" s="107" t="str">
        <f t="shared" si="300"/>
        <v>-</v>
      </c>
      <c r="AL303" s="150">
        <f>AR303</f>
        <v>0</v>
      </c>
      <c r="AM303" s="121" t="str">
        <f>IFERROR(AL303/AP303,"")</f>
        <v/>
      </c>
      <c r="AN303" s="152">
        <f>COUNT(C297:AG297)</f>
        <v>31</v>
      </c>
      <c r="AO303" s="153">
        <f t="shared" ref="AO303:AO306" si="301">IF(OR(B303="-",B303=""),0,IFERROR(AN303-AH303,))</f>
        <v>0</v>
      </c>
      <c r="AP303" s="153">
        <f t="shared" ref="AP303:AP306" si="302">AO303+AP291</f>
        <v>0</v>
      </c>
      <c r="AQ303" s="153">
        <f>COUNTIF(C303:AG303,"○")</f>
        <v>0</v>
      </c>
      <c r="AR303" s="153">
        <f t="shared" ref="AR303:AR305" si="303">AR291+AQ303</f>
        <v>0</v>
      </c>
      <c r="AS303" s="49"/>
    </row>
    <row r="304" spans="1:45" s="4" customFormat="1" ht="20.100000000000001" hidden="1" customHeight="1" outlineLevel="1" x14ac:dyDescent="0.15">
      <c r="B304" s="60" t="str">
        <f>IF($U$5&lt;&gt;"",$U$5,"-")</f>
        <v>-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5"/>
      <c r="AH304" s="130" t="str">
        <f t="shared" si="298"/>
        <v>-</v>
      </c>
      <c r="AI304" s="148">
        <f t="shared" si="299"/>
        <v>0</v>
      </c>
      <c r="AJ304" s="53" t="str">
        <f t="shared" ref="AJ304:AJ305" si="304">IFERROR(AI304/AO304,"")</f>
        <v/>
      </c>
      <c r="AK304" s="107" t="str">
        <f t="shared" si="300"/>
        <v>-</v>
      </c>
      <c r="AL304" s="150">
        <f>AR304</f>
        <v>0</v>
      </c>
      <c r="AM304" s="121" t="str">
        <f>IFERROR(AL304/AP304,"")</f>
        <v/>
      </c>
      <c r="AN304" s="152">
        <f>COUNT(C297:AG297)</f>
        <v>31</v>
      </c>
      <c r="AO304" s="153">
        <f t="shared" si="301"/>
        <v>0</v>
      </c>
      <c r="AP304" s="153">
        <f t="shared" si="302"/>
        <v>0</v>
      </c>
      <c r="AQ304" s="153">
        <f>COUNTIF(C304:AG304,"○")</f>
        <v>0</v>
      </c>
      <c r="AR304" s="153">
        <f t="shared" si="303"/>
        <v>0</v>
      </c>
      <c r="AS304" s="49"/>
    </row>
    <row r="305" spans="1:45" s="4" customFormat="1" ht="20.100000000000001" hidden="1" customHeight="1" outlineLevel="1" x14ac:dyDescent="0.15">
      <c r="B305" s="60" t="str">
        <f>IF($V$5&lt;&gt;"",$V$5,"-")</f>
        <v>-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5"/>
      <c r="AH305" s="130" t="str">
        <f t="shared" si="298"/>
        <v>-</v>
      </c>
      <c r="AI305" s="148">
        <f t="shared" si="299"/>
        <v>0</v>
      </c>
      <c r="AJ305" s="53" t="str">
        <f t="shared" si="304"/>
        <v/>
      </c>
      <c r="AK305" s="107" t="str">
        <f t="shared" si="300"/>
        <v>-</v>
      </c>
      <c r="AL305" s="150">
        <f>AR305</f>
        <v>0</v>
      </c>
      <c r="AM305" s="121" t="str">
        <f>IFERROR(AL305/AP305,"")</f>
        <v/>
      </c>
      <c r="AN305" s="152">
        <f>COUNT(C297:AG297)</f>
        <v>31</v>
      </c>
      <c r="AO305" s="153">
        <f t="shared" si="301"/>
        <v>0</v>
      </c>
      <c r="AP305" s="153">
        <f t="shared" si="302"/>
        <v>0</v>
      </c>
      <c r="AQ305" s="153">
        <f>COUNTIF(C305:AG305,"○")</f>
        <v>0</v>
      </c>
      <c r="AR305" s="153">
        <f t="shared" si="303"/>
        <v>0</v>
      </c>
      <c r="AS305" s="49"/>
    </row>
    <row r="306" spans="1:45" s="4" customFormat="1" ht="20.100000000000001" hidden="1" customHeight="1" outlineLevel="1" thickBot="1" x14ac:dyDescent="0.2">
      <c r="B306" s="61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79"/>
      <c r="AH306" s="131" t="str">
        <f t="shared" si="298"/>
        <v>-</v>
      </c>
      <c r="AI306" s="5">
        <f t="shared" si="299"/>
        <v>0</v>
      </c>
      <c r="AJ306" s="66" t="str">
        <f>IFERROR(AI306/AO306,"")</f>
        <v/>
      </c>
      <c r="AK306" s="33" t="str">
        <f t="shared" si="300"/>
        <v>-</v>
      </c>
      <c r="AL306" s="122">
        <f t="shared" ref="AL306" si="305">AR306</f>
        <v>0</v>
      </c>
      <c r="AM306" s="117" t="str">
        <f t="shared" ref="AM306" si="306">IFERROR(AL306/AP306,"")</f>
        <v/>
      </c>
      <c r="AN306" s="152">
        <f>COUNT(C297:AG297)</f>
        <v>31</v>
      </c>
      <c r="AO306" s="153">
        <f t="shared" si="301"/>
        <v>0</v>
      </c>
      <c r="AP306" s="153">
        <f t="shared" si="302"/>
        <v>0</v>
      </c>
      <c r="AQ306" s="153">
        <f t="shared" ref="AQ306" si="307">COUNTIF(C306:AG306,"○")</f>
        <v>0</v>
      </c>
      <c r="AR306" s="153">
        <f>AR294+AQ306</f>
        <v>0</v>
      </c>
      <c r="AS306" s="49"/>
    </row>
    <row r="307" spans="1:45" hidden="1" outlineLevel="1" x14ac:dyDescent="0.15">
      <c r="AR307" s="35"/>
    </row>
    <row r="308" spans="1:45" s="4" customFormat="1" ht="12.95" hidden="1" customHeight="1" outlineLevel="1" x14ac:dyDescent="0.15">
      <c r="A308" s="2"/>
      <c r="B308" s="155" t="s">
        <v>0</v>
      </c>
      <c r="C308" s="199">
        <f>DATE(YEAR(C296),MONTH(C296)+1,DAY(C296))</f>
        <v>46327</v>
      </c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  <c r="AA308" s="200"/>
      <c r="AB308" s="200"/>
      <c r="AC308" s="200"/>
      <c r="AD308" s="200"/>
      <c r="AE308" s="200"/>
      <c r="AF308" s="200"/>
      <c r="AG308" s="200"/>
      <c r="AH308" s="248" t="s">
        <v>17</v>
      </c>
      <c r="AI308" s="203" t="s">
        <v>48</v>
      </c>
      <c r="AJ308" s="204"/>
      <c r="AK308" s="205"/>
      <c r="AL308" s="240" t="s">
        <v>11</v>
      </c>
      <c r="AM308" s="241"/>
      <c r="AN308" s="234" t="s">
        <v>16</v>
      </c>
      <c r="AO308" s="215" t="s">
        <v>18</v>
      </c>
      <c r="AP308" s="189" t="s">
        <v>19</v>
      </c>
      <c r="AQ308" s="191"/>
      <c r="AR308" s="177"/>
    </row>
    <row r="309" spans="1:45" s="4" customFormat="1" ht="12.95" hidden="1" customHeight="1" outlineLevel="1" x14ac:dyDescent="0.15">
      <c r="A309" s="2"/>
      <c r="B309" s="12" t="s">
        <v>1</v>
      </c>
      <c r="C309" s="13">
        <f>DATE(YEAR(C308),MONTH(C308),DAY(C308))</f>
        <v>46327</v>
      </c>
      <c r="D309" s="13">
        <f>IF(MONTH(DATE(YEAR(C309),MONTH(C309),DAY(C309)+1))=MONTH($C308),DATE(YEAR(C309),MONTH(C309),DAY(C309)+1),"")</f>
        <v>46328</v>
      </c>
      <c r="E309" s="13">
        <f t="shared" ref="E309:AG309" si="308">IF(MONTH(DATE(YEAR(D309),MONTH(D309),DAY(D309)+1))=MONTH($C308),DATE(YEAR(D309),MONTH(D309),DAY(D309)+1),"")</f>
        <v>46329</v>
      </c>
      <c r="F309" s="18">
        <f t="shared" si="308"/>
        <v>46330</v>
      </c>
      <c r="G309" s="13">
        <f t="shared" si="308"/>
        <v>46331</v>
      </c>
      <c r="H309" s="13">
        <f t="shared" si="308"/>
        <v>46332</v>
      </c>
      <c r="I309" s="13">
        <f t="shared" si="308"/>
        <v>46333</v>
      </c>
      <c r="J309" s="13">
        <f t="shared" si="308"/>
        <v>46334</v>
      </c>
      <c r="K309" s="13">
        <f t="shared" si="308"/>
        <v>46335</v>
      </c>
      <c r="L309" s="13">
        <f t="shared" si="308"/>
        <v>46336</v>
      </c>
      <c r="M309" s="13">
        <f t="shared" si="308"/>
        <v>46337</v>
      </c>
      <c r="N309" s="13">
        <f t="shared" si="308"/>
        <v>46338</v>
      </c>
      <c r="O309" s="13">
        <f t="shared" si="308"/>
        <v>46339</v>
      </c>
      <c r="P309" s="13">
        <f t="shared" si="308"/>
        <v>46340</v>
      </c>
      <c r="Q309" s="13">
        <f t="shared" si="308"/>
        <v>46341</v>
      </c>
      <c r="R309" s="13">
        <f t="shared" si="308"/>
        <v>46342</v>
      </c>
      <c r="S309" s="13">
        <f t="shared" si="308"/>
        <v>46343</v>
      </c>
      <c r="T309" s="13">
        <f t="shared" si="308"/>
        <v>46344</v>
      </c>
      <c r="U309" s="13">
        <f t="shared" si="308"/>
        <v>46345</v>
      </c>
      <c r="V309" s="13">
        <f t="shared" si="308"/>
        <v>46346</v>
      </c>
      <c r="W309" s="13">
        <f t="shared" si="308"/>
        <v>46347</v>
      </c>
      <c r="X309" s="13">
        <f t="shared" si="308"/>
        <v>46348</v>
      </c>
      <c r="Y309" s="13">
        <f t="shared" si="308"/>
        <v>46349</v>
      </c>
      <c r="Z309" s="13">
        <f t="shared" si="308"/>
        <v>46350</v>
      </c>
      <c r="AA309" s="13">
        <f t="shared" si="308"/>
        <v>46351</v>
      </c>
      <c r="AB309" s="13">
        <f t="shared" si="308"/>
        <v>46352</v>
      </c>
      <c r="AC309" s="13">
        <f t="shared" si="308"/>
        <v>46353</v>
      </c>
      <c r="AD309" s="13">
        <f t="shared" si="308"/>
        <v>46354</v>
      </c>
      <c r="AE309" s="13">
        <f t="shared" si="308"/>
        <v>46355</v>
      </c>
      <c r="AF309" s="13">
        <f t="shared" si="308"/>
        <v>46356</v>
      </c>
      <c r="AG309" s="32" t="str">
        <f t="shared" si="308"/>
        <v/>
      </c>
      <c r="AH309" s="249"/>
      <c r="AI309" s="206"/>
      <c r="AJ309" s="207"/>
      <c r="AK309" s="208"/>
      <c r="AL309" s="242"/>
      <c r="AM309" s="243"/>
      <c r="AN309" s="235"/>
      <c r="AO309" s="216"/>
      <c r="AP309" s="190"/>
      <c r="AQ309" s="191"/>
      <c r="AR309" s="177"/>
    </row>
    <row r="310" spans="1:45" s="4" customFormat="1" ht="12.95" hidden="1" customHeight="1" outlineLevel="1" x14ac:dyDescent="0.15">
      <c r="A310" s="2"/>
      <c r="B310" s="12" t="s">
        <v>2</v>
      </c>
      <c r="C310" s="14" t="str">
        <f t="shared" ref="C310:AG310" si="309">TEXT(C309,"aaa")</f>
        <v>日</v>
      </c>
      <c r="D310" s="14" t="str">
        <f t="shared" si="309"/>
        <v>月</v>
      </c>
      <c r="E310" s="14" t="str">
        <f t="shared" si="309"/>
        <v>火</v>
      </c>
      <c r="F310" s="19" t="str">
        <f t="shared" si="309"/>
        <v>水</v>
      </c>
      <c r="G310" s="14" t="str">
        <f t="shared" si="309"/>
        <v>木</v>
      </c>
      <c r="H310" s="14" t="str">
        <f t="shared" si="309"/>
        <v>金</v>
      </c>
      <c r="I310" s="14" t="str">
        <f t="shared" si="309"/>
        <v>土</v>
      </c>
      <c r="J310" s="14" t="str">
        <f t="shared" si="309"/>
        <v>日</v>
      </c>
      <c r="K310" s="14" t="str">
        <f t="shared" si="309"/>
        <v>月</v>
      </c>
      <c r="L310" s="14" t="str">
        <f t="shared" si="309"/>
        <v>火</v>
      </c>
      <c r="M310" s="14" t="str">
        <f t="shared" si="309"/>
        <v>水</v>
      </c>
      <c r="N310" s="14" t="str">
        <f t="shared" si="309"/>
        <v>木</v>
      </c>
      <c r="O310" s="14" t="str">
        <f t="shared" si="309"/>
        <v>金</v>
      </c>
      <c r="P310" s="14" t="str">
        <f t="shared" si="309"/>
        <v>土</v>
      </c>
      <c r="Q310" s="14" t="str">
        <f t="shared" si="309"/>
        <v>日</v>
      </c>
      <c r="R310" s="14" t="str">
        <f t="shared" si="309"/>
        <v>月</v>
      </c>
      <c r="S310" s="14" t="str">
        <f t="shared" si="309"/>
        <v>火</v>
      </c>
      <c r="T310" s="14" t="str">
        <f t="shared" si="309"/>
        <v>水</v>
      </c>
      <c r="U310" s="14" t="str">
        <f t="shared" si="309"/>
        <v>木</v>
      </c>
      <c r="V310" s="14" t="str">
        <f t="shared" si="309"/>
        <v>金</v>
      </c>
      <c r="W310" s="14" t="str">
        <f t="shared" si="309"/>
        <v>土</v>
      </c>
      <c r="X310" s="14" t="str">
        <f t="shared" si="309"/>
        <v>日</v>
      </c>
      <c r="Y310" s="14" t="str">
        <f t="shared" si="309"/>
        <v>月</v>
      </c>
      <c r="Z310" s="14" t="str">
        <f t="shared" si="309"/>
        <v>火</v>
      </c>
      <c r="AA310" s="14" t="str">
        <f t="shared" si="309"/>
        <v>水</v>
      </c>
      <c r="AB310" s="14" t="str">
        <f t="shared" si="309"/>
        <v>木</v>
      </c>
      <c r="AC310" s="14" t="str">
        <f t="shared" si="309"/>
        <v>金</v>
      </c>
      <c r="AD310" s="14" t="str">
        <f t="shared" si="309"/>
        <v>土</v>
      </c>
      <c r="AE310" s="14" t="str">
        <f t="shared" si="309"/>
        <v>日</v>
      </c>
      <c r="AF310" s="14" t="str">
        <f t="shared" si="309"/>
        <v>月</v>
      </c>
      <c r="AG310" s="145" t="str">
        <f t="shared" si="309"/>
        <v/>
      </c>
      <c r="AH310" s="249"/>
      <c r="AI310" s="193" t="s">
        <v>42</v>
      </c>
      <c r="AJ310" s="247" t="s">
        <v>12</v>
      </c>
      <c r="AK310" s="195" t="s">
        <v>49</v>
      </c>
      <c r="AL310" s="236" t="s">
        <v>42</v>
      </c>
      <c r="AM310" s="238" t="s">
        <v>13</v>
      </c>
      <c r="AN310" s="234">
        <f>COUNT(C309:AG309)</f>
        <v>30</v>
      </c>
      <c r="AO310" s="215">
        <f>AN310-AH310</f>
        <v>30</v>
      </c>
      <c r="AP310" s="215">
        <f>SUM(AO$8:AO312)</f>
        <v>791</v>
      </c>
      <c r="AQ310" s="56"/>
      <c r="AR310" s="55"/>
    </row>
    <row r="311" spans="1:45" s="4" customFormat="1" ht="27" hidden="1" customHeight="1" outlineLevel="1" x14ac:dyDescent="0.15">
      <c r="A311" s="3"/>
      <c r="B311" s="185" t="s">
        <v>3</v>
      </c>
      <c r="C311" s="187" t="str">
        <f>IFERROR(VLOOKUP(C309,祝日一覧!$A:$C,3,FALSE),"")</f>
        <v/>
      </c>
      <c r="D311" s="187" t="str">
        <f>IFERROR(VLOOKUP(D309,祝日一覧!$A:$C,3,FALSE),"")</f>
        <v/>
      </c>
      <c r="E311" s="187" t="str">
        <f>IFERROR(VLOOKUP(E309,祝日一覧!$A:$C,3,FALSE),"")</f>
        <v>文化の日</v>
      </c>
      <c r="F311" s="187" t="str">
        <f>IFERROR(VLOOKUP(F309,祝日一覧!$A:$C,3,FALSE),"")</f>
        <v/>
      </c>
      <c r="G311" s="187" t="str">
        <f>IFERROR(VLOOKUP(G309,祝日一覧!$A:$C,3,FALSE),"")</f>
        <v/>
      </c>
      <c r="H311" s="187" t="str">
        <f>IFERROR(VLOOKUP(H309,祝日一覧!$A:$C,3,FALSE),"")</f>
        <v/>
      </c>
      <c r="I311" s="187" t="str">
        <f>IFERROR(VLOOKUP(I309,祝日一覧!$A:$C,3,FALSE),"")</f>
        <v/>
      </c>
      <c r="J311" s="187" t="str">
        <f>IFERROR(VLOOKUP(J309,祝日一覧!$A:$C,3,FALSE),"")</f>
        <v/>
      </c>
      <c r="K311" s="187" t="str">
        <f>IFERROR(VLOOKUP(K309,祝日一覧!$A:$C,3,FALSE),"")</f>
        <v/>
      </c>
      <c r="L311" s="187" t="str">
        <f>IFERROR(VLOOKUP(L309,祝日一覧!$A:$C,3,FALSE),"")</f>
        <v/>
      </c>
      <c r="M311" s="187" t="str">
        <f>IFERROR(VLOOKUP(M309,祝日一覧!$A:$C,3,FALSE),"")</f>
        <v/>
      </c>
      <c r="N311" s="187" t="str">
        <f>IFERROR(VLOOKUP(N309,祝日一覧!$A:$C,3,FALSE),"")</f>
        <v/>
      </c>
      <c r="O311" s="187" t="str">
        <f>IFERROR(VLOOKUP(O309,祝日一覧!$A:$C,3,FALSE),"")</f>
        <v/>
      </c>
      <c r="P311" s="187" t="str">
        <f>IFERROR(VLOOKUP(P309,祝日一覧!$A:$C,3,FALSE),"")</f>
        <v/>
      </c>
      <c r="Q311" s="187" t="str">
        <f>IFERROR(VLOOKUP(Q309,祝日一覧!$A:$C,3,FALSE),"")</f>
        <v/>
      </c>
      <c r="R311" s="187" t="str">
        <f>IFERROR(VLOOKUP(R309,祝日一覧!$A:$C,3,FALSE),"")</f>
        <v/>
      </c>
      <c r="S311" s="187" t="str">
        <f>IFERROR(VLOOKUP(S309,祝日一覧!$A:$C,3,FALSE),"")</f>
        <v/>
      </c>
      <c r="T311" s="187" t="str">
        <f>IFERROR(VLOOKUP(T309,祝日一覧!$A:$C,3,FALSE),"")</f>
        <v/>
      </c>
      <c r="U311" s="187" t="str">
        <f>IFERROR(VLOOKUP(U309,祝日一覧!$A:$C,3,FALSE),"")</f>
        <v/>
      </c>
      <c r="V311" s="187" t="str">
        <f>IFERROR(VLOOKUP(V309,祝日一覧!$A:$C,3,FALSE),"")</f>
        <v/>
      </c>
      <c r="W311" s="187" t="str">
        <f>IFERROR(VLOOKUP(W309,祝日一覧!$A:$C,3,FALSE),"")</f>
        <v/>
      </c>
      <c r="X311" s="187" t="str">
        <f>IFERROR(VLOOKUP(X309,祝日一覧!$A:$C,3,FALSE),"")</f>
        <v/>
      </c>
      <c r="Y311" s="187" t="str">
        <f>IFERROR(VLOOKUP(Y309,祝日一覧!$A:$C,3,FALSE),"")</f>
        <v>勤労感謝の日</v>
      </c>
      <c r="Z311" s="187" t="str">
        <f>IFERROR(VLOOKUP(Z309,祝日一覧!$A:$C,3,FALSE),"")</f>
        <v/>
      </c>
      <c r="AA311" s="187" t="str">
        <f>IFERROR(VLOOKUP(AA309,祝日一覧!$A:$C,3,FALSE),"")</f>
        <v/>
      </c>
      <c r="AB311" s="187" t="str">
        <f>IFERROR(VLOOKUP(AB309,祝日一覧!$A:$C,3,FALSE),"")</f>
        <v/>
      </c>
      <c r="AC311" s="187" t="str">
        <f>IFERROR(VLOOKUP(AC309,祝日一覧!$A:$C,3,FALSE),"")</f>
        <v/>
      </c>
      <c r="AD311" s="187" t="str">
        <f>IFERROR(VLOOKUP(AD309,祝日一覧!$A:$C,3,FALSE),"")</f>
        <v/>
      </c>
      <c r="AE311" s="187" t="str">
        <f>IFERROR(VLOOKUP(AE309,祝日一覧!$A:$C,3,FALSE),"")</f>
        <v/>
      </c>
      <c r="AF311" s="187" t="str">
        <f>IFERROR(VLOOKUP(AF309,祝日一覧!$A:$C,3,FALSE),"")</f>
        <v/>
      </c>
      <c r="AG311" s="229" t="str">
        <f>IFERROR(VLOOKUP(AG309,祝日一覧!$A:$C,3,FALSE),"")</f>
        <v/>
      </c>
      <c r="AH311" s="249"/>
      <c r="AI311" s="193"/>
      <c r="AJ311" s="247"/>
      <c r="AK311" s="195"/>
      <c r="AL311" s="237"/>
      <c r="AM311" s="239"/>
      <c r="AN311" s="235"/>
      <c r="AO311" s="216"/>
      <c r="AP311" s="216"/>
      <c r="AQ311" s="57"/>
      <c r="AR311" s="58"/>
    </row>
    <row r="312" spans="1:45" s="4" customFormat="1" ht="20.100000000000001" hidden="1" customHeight="1" outlineLevel="1" thickBot="1" x14ac:dyDescent="0.2">
      <c r="B312" s="228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  <c r="AA312" s="227"/>
      <c r="AB312" s="227"/>
      <c r="AC312" s="227"/>
      <c r="AD312" s="227"/>
      <c r="AE312" s="227"/>
      <c r="AF312" s="227"/>
      <c r="AG312" s="230"/>
      <c r="AH312" s="250"/>
      <c r="AI312" s="5"/>
      <c r="AJ312" s="66" t="e">
        <f>AVERAGE(AJ313:AJ318)</f>
        <v>#DIV/0!</v>
      </c>
      <c r="AK312" s="33" t="e">
        <f>IF(AJ312&gt;=0.285,"達成","未")</f>
        <v>#DIV/0!</v>
      </c>
      <c r="AL312" s="116"/>
      <c r="AM312" s="117" t="e">
        <f>AVERAGE(AM313:AM317)</f>
        <v>#DIV/0!</v>
      </c>
      <c r="AN312" s="109" t="s">
        <v>69</v>
      </c>
      <c r="AO312" s="93" t="s">
        <v>70</v>
      </c>
      <c r="AP312" s="94" t="s">
        <v>71</v>
      </c>
      <c r="AQ312" s="96" t="s">
        <v>72</v>
      </c>
      <c r="AR312" s="96" t="s">
        <v>59</v>
      </c>
      <c r="AS312" s="88" t="s">
        <v>68</v>
      </c>
    </row>
    <row r="313" spans="1:45" s="4" customFormat="1" ht="20.100000000000001" hidden="1" customHeight="1" outlineLevel="1" x14ac:dyDescent="0.15">
      <c r="B313" s="69" t="str">
        <f>IF($R$5&lt;&gt;"",$R$5,"-")</f>
        <v>-</v>
      </c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98"/>
      <c r="AH313" s="132" t="str">
        <f t="shared" ref="AH313:AH318" si="310">IF(B313="-",B313,"手入力")</f>
        <v>-</v>
      </c>
      <c r="AI313" s="147">
        <f t="shared" ref="AI313:AI318" si="311">AQ313</f>
        <v>0</v>
      </c>
      <c r="AJ313" s="64" t="str">
        <f>IFERROR(AI313/AO313,"")</f>
        <v/>
      </c>
      <c r="AK313" s="106" t="str">
        <f>IFERROR(IF(B313="-",B313,IF(AI313/AO313&gt;=0.285,"達成","未")),"-")</f>
        <v>-</v>
      </c>
      <c r="AL313" s="149">
        <f>AR313</f>
        <v>0</v>
      </c>
      <c r="AM313" s="127" t="str">
        <f>IFERROR(AL313/AP313,"")</f>
        <v/>
      </c>
      <c r="AN313" s="152">
        <f>COUNT(C309:AG309)</f>
        <v>30</v>
      </c>
      <c r="AO313" s="153">
        <f>IF(OR(B313="-",B313=""),0,IFERROR(AN313-AH313,))</f>
        <v>0</v>
      </c>
      <c r="AP313" s="153">
        <f>AO313+AP301</f>
        <v>0</v>
      </c>
      <c r="AQ313" s="143">
        <f>COUNTIF(C313:AG313,"○")</f>
        <v>0</v>
      </c>
      <c r="AR313" s="143">
        <f>AR301+AQ313</f>
        <v>0</v>
      </c>
      <c r="AS313" s="144">
        <f>IF(AS314&gt;=1,0,IF(SUM(AO313:AO318)=0,1,IF(AK312="達成",1,0)))</f>
        <v>1</v>
      </c>
    </row>
    <row r="314" spans="1:45" s="4" customFormat="1" ht="20.100000000000001" hidden="1" customHeight="1" outlineLevel="1" x14ac:dyDescent="0.15">
      <c r="B314" s="60" t="str">
        <f>IF($S$5&lt;&gt;"",$S$5,"-")</f>
        <v>-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5"/>
      <c r="AH314" s="130" t="str">
        <f t="shared" si="310"/>
        <v>-</v>
      </c>
      <c r="AI314" s="148">
        <f t="shared" si="311"/>
        <v>0</v>
      </c>
      <c r="AJ314" s="53" t="str">
        <f>IFERROR(AI314/AO314,"")</f>
        <v/>
      </c>
      <c r="AK314" s="107" t="str">
        <f t="shared" ref="AK314:AK318" si="312">IFERROR(IF(B314="-",B314,IF(AI314/AO314&gt;=0.285,"達成","未")),"-")</f>
        <v>-</v>
      </c>
      <c r="AL314" s="150">
        <f>AR314</f>
        <v>0</v>
      </c>
      <c r="AM314" s="121" t="str">
        <f>IFERROR(AL314/AP314,"")</f>
        <v/>
      </c>
      <c r="AN314" s="152">
        <f>COUNT(C309:AG309)</f>
        <v>30</v>
      </c>
      <c r="AO314" s="153">
        <f>IF(OR(B314="-",B314=""),0,IFERROR(AN314-AH314,))</f>
        <v>0</v>
      </c>
      <c r="AP314" s="153">
        <f>AO314+AP302</f>
        <v>0</v>
      </c>
      <c r="AQ314" s="153">
        <f>COUNTIF(C314:AG314,"○")</f>
        <v>0</v>
      </c>
      <c r="AR314" s="153">
        <f>AR302+AQ314</f>
        <v>0</v>
      </c>
      <c r="AS314" s="49">
        <f>COUNTIF(AH313:AH318,"手入力")</f>
        <v>0</v>
      </c>
    </row>
    <row r="315" spans="1:45" s="4" customFormat="1" ht="20.100000000000001" hidden="1" customHeight="1" outlineLevel="1" x14ac:dyDescent="0.15">
      <c r="B315" s="60" t="str">
        <f>IF($T$5&lt;&gt;"",$T$5,"-")</f>
        <v>-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5"/>
      <c r="AH315" s="130" t="str">
        <f t="shared" si="310"/>
        <v>-</v>
      </c>
      <c r="AI315" s="148">
        <f t="shared" si="311"/>
        <v>0</v>
      </c>
      <c r="AJ315" s="53" t="str">
        <f>IFERROR(AI315/AO315,"")</f>
        <v/>
      </c>
      <c r="AK315" s="107" t="str">
        <f t="shared" si="312"/>
        <v>-</v>
      </c>
      <c r="AL315" s="150">
        <f>AR315</f>
        <v>0</v>
      </c>
      <c r="AM315" s="121" t="str">
        <f>IFERROR(AL315/AP315,"")</f>
        <v/>
      </c>
      <c r="AN315" s="152">
        <f>COUNT(C309:AG309)</f>
        <v>30</v>
      </c>
      <c r="AO315" s="153">
        <f t="shared" ref="AO315:AO318" si="313">IF(OR(B315="-",B315=""),0,IFERROR(AN315-AH315,))</f>
        <v>0</v>
      </c>
      <c r="AP315" s="153">
        <f t="shared" ref="AP315:AP318" si="314">AO315+AP303</f>
        <v>0</v>
      </c>
      <c r="AQ315" s="153">
        <f>COUNTIF(C315:AG315,"○")</f>
        <v>0</v>
      </c>
      <c r="AR315" s="153">
        <f t="shared" ref="AR315:AR317" si="315">AR303+AQ315</f>
        <v>0</v>
      </c>
      <c r="AS315" s="49"/>
    </row>
    <row r="316" spans="1:45" s="4" customFormat="1" ht="20.100000000000001" hidden="1" customHeight="1" outlineLevel="1" x14ac:dyDescent="0.15">
      <c r="B316" s="60" t="str">
        <f>IF($U$5&lt;&gt;"",$U$5,"-")</f>
        <v>-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5"/>
      <c r="AH316" s="130" t="str">
        <f t="shared" si="310"/>
        <v>-</v>
      </c>
      <c r="AI316" s="148">
        <f t="shared" si="311"/>
        <v>0</v>
      </c>
      <c r="AJ316" s="53" t="str">
        <f t="shared" ref="AJ316:AJ317" si="316">IFERROR(AI316/AO316,"")</f>
        <v/>
      </c>
      <c r="AK316" s="107" t="str">
        <f t="shared" si="312"/>
        <v>-</v>
      </c>
      <c r="AL316" s="150">
        <f>AR316</f>
        <v>0</v>
      </c>
      <c r="AM316" s="121" t="str">
        <f>IFERROR(AL316/AP316,"")</f>
        <v/>
      </c>
      <c r="AN316" s="152">
        <f>COUNT(C309:AG309)</f>
        <v>30</v>
      </c>
      <c r="AO316" s="153">
        <f t="shared" si="313"/>
        <v>0</v>
      </c>
      <c r="AP316" s="153">
        <f t="shared" si="314"/>
        <v>0</v>
      </c>
      <c r="AQ316" s="153">
        <f>COUNTIF(C316:AG316,"○")</f>
        <v>0</v>
      </c>
      <c r="AR316" s="153">
        <f t="shared" si="315"/>
        <v>0</v>
      </c>
      <c r="AS316" s="49"/>
    </row>
    <row r="317" spans="1:45" s="4" customFormat="1" ht="20.100000000000001" hidden="1" customHeight="1" outlineLevel="1" x14ac:dyDescent="0.15">
      <c r="B317" s="60" t="str">
        <f>IF($V$5&lt;&gt;"",$V$5,"-")</f>
        <v>-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5"/>
      <c r="AH317" s="130" t="str">
        <f t="shared" si="310"/>
        <v>-</v>
      </c>
      <c r="AI317" s="148">
        <f t="shared" si="311"/>
        <v>0</v>
      </c>
      <c r="AJ317" s="53" t="str">
        <f t="shared" si="316"/>
        <v/>
      </c>
      <c r="AK317" s="107" t="str">
        <f t="shared" si="312"/>
        <v>-</v>
      </c>
      <c r="AL317" s="150">
        <f>AR317</f>
        <v>0</v>
      </c>
      <c r="AM317" s="121" t="str">
        <f>IFERROR(AL317/AP317,"")</f>
        <v/>
      </c>
      <c r="AN317" s="152">
        <f>COUNT(C309:AG309)</f>
        <v>30</v>
      </c>
      <c r="AO317" s="153">
        <f t="shared" si="313"/>
        <v>0</v>
      </c>
      <c r="AP317" s="153">
        <f t="shared" si="314"/>
        <v>0</v>
      </c>
      <c r="AQ317" s="153">
        <f>COUNTIF(C317:AG317,"○")</f>
        <v>0</v>
      </c>
      <c r="AR317" s="153">
        <f t="shared" si="315"/>
        <v>0</v>
      </c>
      <c r="AS317" s="49"/>
    </row>
    <row r="318" spans="1:45" s="4" customFormat="1" ht="20.100000000000001" hidden="1" customHeight="1" outlineLevel="1" thickBot="1" x14ac:dyDescent="0.2">
      <c r="B318" s="61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79"/>
      <c r="AH318" s="131" t="str">
        <f t="shared" si="310"/>
        <v>-</v>
      </c>
      <c r="AI318" s="5">
        <f t="shared" si="311"/>
        <v>0</v>
      </c>
      <c r="AJ318" s="66" t="str">
        <f>IFERROR(AI318/AO318,"")</f>
        <v/>
      </c>
      <c r="AK318" s="33" t="str">
        <f t="shared" si="312"/>
        <v>-</v>
      </c>
      <c r="AL318" s="122">
        <f t="shared" ref="AL318" si="317">AR318</f>
        <v>0</v>
      </c>
      <c r="AM318" s="117" t="str">
        <f t="shared" ref="AM318" si="318">IFERROR(AL318/AP318,"")</f>
        <v/>
      </c>
      <c r="AN318" s="152">
        <f>COUNT(C309:AG309)</f>
        <v>30</v>
      </c>
      <c r="AO318" s="153">
        <f t="shared" si="313"/>
        <v>0</v>
      </c>
      <c r="AP318" s="153">
        <f t="shared" si="314"/>
        <v>0</v>
      </c>
      <c r="AQ318" s="153">
        <f t="shared" ref="AQ318" si="319">COUNTIF(C318:AG318,"○")</f>
        <v>0</v>
      </c>
      <c r="AR318" s="153">
        <f>AR306+AQ318</f>
        <v>0</v>
      </c>
      <c r="AS318" s="49"/>
    </row>
    <row r="319" spans="1:45" hidden="1" outlineLevel="1" x14ac:dyDescent="0.15">
      <c r="AR319" s="35"/>
    </row>
    <row r="320" spans="1:45" s="4" customFormat="1" ht="12.95" hidden="1" customHeight="1" outlineLevel="1" x14ac:dyDescent="0.15">
      <c r="A320" s="2"/>
      <c r="B320" s="155" t="s">
        <v>0</v>
      </c>
      <c r="C320" s="199">
        <f>DATE(YEAR(C308),MONTH(C308)+1,DAY(C308))</f>
        <v>46357</v>
      </c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/>
      <c r="AG320" s="200"/>
      <c r="AH320" s="248" t="s">
        <v>17</v>
      </c>
      <c r="AI320" s="203" t="s">
        <v>48</v>
      </c>
      <c r="AJ320" s="204"/>
      <c r="AK320" s="205"/>
      <c r="AL320" s="240" t="s">
        <v>11</v>
      </c>
      <c r="AM320" s="241"/>
      <c r="AN320" s="234" t="s">
        <v>16</v>
      </c>
      <c r="AO320" s="215" t="s">
        <v>18</v>
      </c>
      <c r="AP320" s="189" t="s">
        <v>19</v>
      </c>
      <c r="AQ320" s="191"/>
      <c r="AR320" s="177"/>
    </row>
    <row r="321" spans="1:45" s="4" customFormat="1" ht="12.95" hidden="1" customHeight="1" outlineLevel="1" x14ac:dyDescent="0.15">
      <c r="A321" s="2"/>
      <c r="B321" s="12" t="s">
        <v>1</v>
      </c>
      <c r="C321" s="13">
        <f>DATE(YEAR(C320),MONTH(C320),DAY(C320))</f>
        <v>46357</v>
      </c>
      <c r="D321" s="13">
        <f>IF(MONTH(DATE(YEAR(C321),MONTH(C321),DAY(C321)+1))=MONTH($C320),DATE(YEAR(C321),MONTH(C321),DAY(C321)+1),"")</f>
        <v>46358</v>
      </c>
      <c r="E321" s="13">
        <f t="shared" ref="E321:AG321" si="320">IF(MONTH(DATE(YEAR(D321),MONTH(D321),DAY(D321)+1))=MONTH($C320),DATE(YEAR(D321),MONTH(D321),DAY(D321)+1),"")</f>
        <v>46359</v>
      </c>
      <c r="F321" s="18">
        <f t="shared" si="320"/>
        <v>46360</v>
      </c>
      <c r="G321" s="13">
        <f t="shared" si="320"/>
        <v>46361</v>
      </c>
      <c r="H321" s="13">
        <f t="shared" si="320"/>
        <v>46362</v>
      </c>
      <c r="I321" s="13">
        <f t="shared" si="320"/>
        <v>46363</v>
      </c>
      <c r="J321" s="13">
        <f t="shared" si="320"/>
        <v>46364</v>
      </c>
      <c r="K321" s="13">
        <f t="shared" si="320"/>
        <v>46365</v>
      </c>
      <c r="L321" s="13">
        <f t="shared" si="320"/>
        <v>46366</v>
      </c>
      <c r="M321" s="13">
        <f t="shared" si="320"/>
        <v>46367</v>
      </c>
      <c r="N321" s="13">
        <f t="shared" si="320"/>
        <v>46368</v>
      </c>
      <c r="O321" s="13">
        <f t="shared" si="320"/>
        <v>46369</v>
      </c>
      <c r="P321" s="13">
        <f t="shared" si="320"/>
        <v>46370</v>
      </c>
      <c r="Q321" s="13">
        <f t="shared" si="320"/>
        <v>46371</v>
      </c>
      <c r="R321" s="13">
        <f t="shared" si="320"/>
        <v>46372</v>
      </c>
      <c r="S321" s="13">
        <f t="shared" si="320"/>
        <v>46373</v>
      </c>
      <c r="T321" s="13">
        <f t="shared" si="320"/>
        <v>46374</v>
      </c>
      <c r="U321" s="13">
        <f t="shared" si="320"/>
        <v>46375</v>
      </c>
      <c r="V321" s="13">
        <f t="shared" si="320"/>
        <v>46376</v>
      </c>
      <c r="W321" s="13">
        <f t="shared" si="320"/>
        <v>46377</v>
      </c>
      <c r="X321" s="13">
        <f t="shared" si="320"/>
        <v>46378</v>
      </c>
      <c r="Y321" s="13">
        <f t="shared" si="320"/>
        <v>46379</v>
      </c>
      <c r="Z321" s="13">
        <f t="shared" si="320"/>
        <v>46380</v>
      </c>
      <c r="AA321" s="13">
        <f t="shared" si="320"/>
        <v>46381</v>
      </c>
      <c r="AB321" s="13">
        <f t="shared" si="320"/>
        <v>46382</v>
      </c>
      <c r="AC321" s="13">
        <f t="shared" si="320"/>
        <v>46383</v>
      </c>
      <c r="AD321" s="13">
        <f t="shared" si="320"/>
        <v>46384</v>
      </c>
      <c r="AE321" s="13">
        <f t="shared" si="320"/>
        <v>46385</v>
      </c>
      <c r="AF321" s="13">
        <f t="shared" si="320"/>
        <v>46386</v>
      </c>
      <c r="AG321" s="32">
        <f t="shared" si="320"/>
        <v>46387</v>
      </c>
      <c r="AH321" s="249"/>
      <c r="AI321" s="206"/>
      <c r="AJ321" s="207"/>
      <c r="AK321" s="208"/>
      <c r="AL321" s="242"/>
      <c r="AM321" s="243"/>
      <c r="AN321" s="235"/>
      <c r="AO321" s="216"/>
      <c r="AP321" s="190"/>
      <c r="AQ321" s="191"/>
      <c r="AR321" s="177"/>
    </row>
    <row r="322" spans="1:45" s="4" customFormat="1" ht="12.95" hidden="1" customHeight="1" outlineLevel="1" x14ac:dyDescent="0.15">
      <c r="A322" s="2"/>
      <c r="B322" s="12" t="s">
        <v>2</v>
      </c>
      <c r="C322" s="14" t="str">
        <f t="shared" ref="C322:AG322" si="321">TEXT(C321,"aaa")</f>
        <v>火</v>
      </c>
      <c r="D322" s="14" t="str">
        <f t="shared" si="321"/>
        <v>水</v>
      </c>
      <c r="E322" s="14" t="str">
        <f t="shared" si="321"/>
        <v>木</v>
      </c>
      <c r="F322" s="19" t="str">
        <f t="shared" si="321"/>
        <v>金</v>
      </c>
      <c r="G322" s="14" t="str">
        <f t="shared" si="321"/>
        <v>土</v>
      </c>
      <c r="H322" s="14" t="str">
        <f t="shared" si="321"/>
        <v>日</v>
      </c>
      <c r="I322" s="14" t="str">
        <f t="shared" si="321"/>
        <v>月</v>
      </c>
      <c r="J322" s="14" t="str">
        <f t="shared" si="321"/>
        <v>火</v>
      </c>
      <c r="K322" s="14" t="str">
        <f t="shared" si="321"/>
        <v>水</v>
      </c>
      <c r="L322" s="14" t="str">
        <f t="shared" si="321"/>
        <v>木</v>
      </c>
      <c r="M322" s="14" t="str">
        <f t="shared" si="321"/>
        <v>金</v>
      </c>
      <c r="N322" s="14" t="str">
        <f t="shared" si="321"/>
        <v>土</v>
      </c>
      <c r="O322" s="14" t="str">
        <f t="shared" si="321"/>
        <v>日</v>
      </c>
      <c r="P322" s="14" t="str">
        <f t="shared" si="321"/>
        <v>月</v>
      </c>
      <c r="Q322" s="14" t="str">
        <f t="shared" si="321"/>
        <v>火</v>
      </c>
      <c r="R322" s="14" t="str">
        <f t="shared" si="321"/>
        <v>水</v>
      </c>
      <c r="S322" s="14" t="str">
        <f t="shared" si="321"/>
        <v>木</v>
      </c>
      <c r="T322" s="14" t="str">
        <f t="shared" si="321"/>
        <v>金</v>
      </c>
      <c r="U322" s="14" t="str">
        <f t="shared" si="321"/>
        <v>土</v>
      </c>
      <c r="V322" s="14" t="str">
        <f t="shared" si="321"/>
        <v>日</v>
      </c>
      <c r="W322" s="14" t="str">
        <f t="shared" si="321"/>
        <v>月</v>
      </c>
      <c r="X322" s="14" t="str">
        <f t="shared" si="321"/>
        <v>火</v>
      </c>
      <c r="Y322" s="14" t="str">
        <f t="shared" si="321"/>
        <v>水</v>
      </c>
      <c r="Z322" s="14" t="str">
        <f t="shared" si="321"/>
        <v>木</v>
      </c>
      <c r="AA322" s="14" t="str">
        <f t="shared" si="321"/>
        <v>金</v>
      </c>
      <c r="AB322" s="14" t="str">
        <f t="shared" si="321"/>
        <v>土</v>
      </c>
      <c r="AC322" s="14" t="str">
        <f t="shared" si="321"/>
        <v>日</v>
      </c>
      <c r="AD322" s="14" t="str">
        <f t="shared" si="321"/>
        <v>月</v>
      </c>
      <c r="AE322" s="14" t="str">
        <f t="shared" si="321"/>
        <v>火</v>
      </c>
      <c r="AF322" s="14" t="str">
        <f t="shared" si="321"/>
        <v>水</v>
      </c>
      <c r="AG322" s="145" t="str">
        <f t="shared" si="321"/>
        <v>木</v>
      </c>
      <c r="AH322" s="249"/>
      <c r="AI322" s="193" t="s">
        <v>42</v>
      </c>
      <c r="AJ322" s="247" t="s">
        <v>12</v>
      </c>
      <c r="AK322" s="195" t="s">
        <v>49</v>
      </c>
      <c r="AL322" s="236" t="s">
        <v>42</v>
      </c>
      <c r="AM322" s="238" t="s">
        <v>13</v>
      </c>
      <c r="AN322" s="234">
        <f>COUNT(C321:AG321)</f>
        <v>31</v>
      </c>
      <c r="AO322" s="215">
        <f>AN322-AH322</f>
        <v>31</v>
      </c>
      <c r="AP322" s="215">
        <f>SUM(AO$8:AO324)</f>
        <v>822</v>
      </c>
      <c r="AQ322" s="56"/>
      <c r="AR322" s="55"/>
    </row>
    <row r="323" spans="1:45" s="4" customFormat="1" ht="27" hidden="1" customHeight="1" outlineLevel="1" x14ac:dyDescent="0.15">
      <c r="A323" s="3"/>
      <c r="B323" s="185" t="s">
        <v>3</v>
      </c>
      <c r="C323" s="187" t="str">
        <f>IFERROR(VLOOKUP(C321,祝日一覧!$A:$C,3,FALSE),"")</f>
        <v/>
      </c>
      <c r="D323" s="187" t="str">
        <f>IFERROR(VLOOKUP(D321,祝日一覧!$A:$C,3,FALSE),"")</f>
        <v/>
      </c>
      <c r="E323" s="187" t="str">
        <f>IFERROR(VLOOKUP(E321,祝日一覧!$A:$C,3,FALSE),"")</f>
        <v/>
      </c>
      <c r="F323" s="187" t="str">
        <f>IFERROR(VLOOKUP(F321,祝日一覧!$A:$C,3,FALSE),"")</f>
        <v/>
      </c>
      <c r="G323" s="187" t="str">
        <f>IFERROR(VLOOKUP(G321,祝日一覧!$A:$C,3,FALSE),"")</f>
        <v/>
      </c>
      <c r="H323" s="187" t="str">
        <f>IFERROR(VLOOKUP(H321,祝日一覧!$A:$C,3,FALSE),"")</f>
        <v/>
      </c>
      <c r="I323" s="187" t="str">
        <f>IFERROR(VLOOKUP(I321,祝日一覧!$A:$C,3,FALSE),"")</f>
        <v/>
      </c>
      <c r="J323" s="187" t="str">
        <f>IFERROR(VLOOKUP(J321,祝日一覧!$A:$C,3,FALSE),"")</f>
        <v/>
      </c>
      <c r="K323" s="187" t="str">
        <f>IFERROR(VLOOKUP(K321,祝日一覧!$A:$C,3,FALSE),"")</f>
        <v/>
      </c>
      <c r="L323" s="187" t="str">
        <f>IFERROR(VLOOKUP(L321,祝日一覧!$A:$C,3,FALSE),"")</f>
        <v/>
      </c>
      <c r="M323" s="187" t="str">
        <f>IFERROR(VLOOKUP(M321,祝日一覧!$A:$C,3,FALSE),"")</f>
        <v/>
      </c>
      <c r="N323" s="187" t="str">
        <f>IFERROR(VLOOKUP(N321,祝日一覧!$A:$C,3,FALSE),"")</f>
        <v/>
      </c>
      <c r="O323" s="187" t="str">
        <f>IFERROR(VLOOKUP(O321,祝日一覧!$A:$C,3,FALSE),"")</f>
        <v/>
      </c>
      <c r="P323" s="187" t="str">
        <f>IFERROR(VLOOKUP(P321,祝日一覧!$A:$C,3,FALSE),"")</f>
        <v/>
      </c>
      <c r="Q323" s="187" t="str">
        <f>IFERROR(VLOOKUP(Q321,祝日一覧!$A:$C,3,FALSE),"")</f>
        <v/>
      </c>
      <c r="R323" s="187" t="str">
        <f>IFERROR(VLOOKUP(R321,祝日一覧!$A:$C,3,FALSE),"")</f>
        <v/>
      </c>
      <c r="S323" s="187" t="str">
        <f>IFERROR(VLOOKUP(S321,祝日一覧!$A:$C,3,FALSE),"")</f>
        <v/>
      </c>
      <c r="T323" s="187" t="str">
        <f>IFERROR(VLOOKUP(T321,祝日一覧!$A:$C,3,FALSE),"")</f>
        <v/>
      </c>
      <c r="U323" s="187" t="str">
        <f>IFERROR(VLOOKUP(U321,祝日一覧!$A:$C,3,FALSE),"")</f>
        <v/>
      </c>
      <c r="V323" s="187" t="str">
        <f>IFERROR(VLOOKUP(V321,祝日一覧!$A:$C,3,FALSE),"")</f>
        <v/>
      </c>
      <c r="W323" s="187" t="str">
        <f>IFERROR(VLOOKUP(W321,祝日一覧!$A:$C,3,FALSE),"")</f>
        <v/>
      </c>
      <c r="X323" s="187" t="str">
        <f>IFERROR(VLOOKUP(X321,祝日一覧!$A:$C,3,FALSE),"")</f>
        <v/>
      </c>
      <c r="Y323" s="187" t="str">
        <f>IFERROR(VLOOKUP(Y321,祝日一覧!$A:$C,3,FALSE),"")</f>
        <v/>
      </c>
      <c r="Z323" s="187" t="str">
        <f>IFERROR(VLOOKUP(Z321,祝日一覧!$A:$C,3,FALSE),"")</f>
        <v/>
      </c>
      <c r="AA323" s="187" t="str">
        <f>IFERROR(VLOOKUP(AA321,祝日一覧!$A:$C,3,FALSE),"")</f>
        <v/>
      </c>
      <c r="AB323" s="187" t="str">
        <f>IFERROR(VLOOKUP(AB321,祝日一覧!$A:$C,3,FALSE),"")</f>
        <v/>
      </c>
      <c r="AC323" s="187" t="str">
        <f>IFERROR(VLOOKUP(AC321,祝日一覧!$A:$C,3,FALSE),"")</f>
        <v/>
      </c>
      <c r="AD323" s="187" t="str">
        <f>IFERROR(VLOOKUP(AD321,祝日一覧!$A:$C,3,FALSE),"")</f>
        <v/>
      </c>
      <c r="AE323" s="187" t="str">
        <f>IFERROR(VLOOKUP(AE321,祝日一覧!$A:$C,3,FALSE),"")</f>
        <v>年末年始休暇</v>
      </c>
      <c r="AF323" s="187" t="str">
        <f>IFERROR(VLOOKUP(AF321,祝日一覧!$A:$C,3,FALSE),"")</f>
        <v>年末年始休暇</v>
      </c>
      <c r="AG323" s="229" t="str">
        <f>IFERROR(VLOOKUP(AG321,祝日一覧!$A:$C,3,FALSE),"")</f>
        <v>年末年始休暇</v>
      </c>
      <c r="AH323" s="249"/>
      <c r="AI323" s="193"/>
      <c r="AJ323" s="247"/>
      <c r="AK323" s="195"/>
      <c r="AL323" s="237"/>
      <c r="AM323" s="239"/>
      <c r="AN323" s="235"/>
      <c r="AO323" s="216"/>
      <c r="AP323" s="216"/>
      <c r="AQ323" s="57"/>
      <c r="AR323" s="58"/>
    </row>
    <row r="324" spans="1:45" s="4" customFormat="1" ht="20.100000000000001" hidden="1" customHeight="1" outlineLevel="1" thickBot="1" x14ac:dyDescent="0.2">
      <c r="B324" s="228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  <c r="AA324" s="227"/>
      <c r="AB324" s="227"/>
      <c r="AC324" s="227"/>
      <c r="AD324" s="227"/>
      <c r="AE324" s="227"/>
      <c r="AF324" s="227"/>
      <c r="AG324" s="230"/>
      <c r="AH324" s="250"/>
      <c r="AI324" s="5"/>
      <c r="AJ324" s="66" t="e">
        <f>AVERAGE(AJ325:AJ330)</f>
        <v>#DIV/0!</v>
      </c>
      <c r="AK324" s="33" t="e">
        <f>IF(AJ324&gt;=0.285,"達成","未")</f>
        <v>#DIV/0!</v>
      </c>
      <c r="AL324" s="116"/>
      <c r="AM324" s="117" t="e">
        <f>AVERAGE(AM325:AM329)</f>
        <v>#DIV/0!</v>
      </c>
      <c r="AN324" s="109" t="s">
        <v>69</v>
      </c>
      <c r="AO324" s="93" t="s">
        <v>70</v>
      </c>
      <c r="AP324" s="94" t="s">
        <v>71</v>
      </c>
      <c r="AQ324" s="96" t="s">
        <v>72</v>
      </c>
      <c r="AR324" s="96" t="s">
        <v>59</v>
      </c>
      <c r="AS324" s="88" t="s">
        <v>68</v>
      </c>
    </row>
    <row r="325" spans="1:45" s="4" customFormat="1" ht="20.100000000000001" hidden="1" customHeight="1" outlineLevel="1" x14ac:dyDescent="0.15">
      <c r="B325" s="69" t="str">
        <f>IF($R$5&lt;&gt;"",$R$5,"-")</f>
        <v>-</v>
      </c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98"/>
      <c r="AH325" s="132" t="str">
        <f t="shared" ref="AH325:AH330" si="322">IF(B325="-",B325,"手入力")</f>
        <v>-</v>
      </c>
      <c r="AI325" s="147">
        <f t="shared" ref="AI325:AI330" si="323">AQ325</f>
        <v>0</v>
      </c>
      <c r="AJ325" s="64" t="str">
        <f>IFERROR(AI325/AO325,"")</f>
        <v/>
      </c>
      <c r="AK325" s="106" t="str">
        <f>IFERROR(IF(B325="-",B325,IF(AI325/AO325&gt;=0.285,"達成","未")),"-")</f>
        <v>-</v>
      </c>
      <c r="AL325" s="149">
        <f>AR325</f>
        <v>0</v>
      </c>
      <c r="AM325" s="127" t="str">
        <f>IFERROR(AL325/AP325,"")</f>
        <v/>
      </c>
      <c r="AN325" s="152">
        <f>COUNT(C321:AG321)</f>
        <v>31</v>
      </c>
      <c r="AO325" s="153">
        <f>IF(OR(B325="-",B325=""),0,IFERROR(AN325-AH325,))</f>
        <v>0</v>
      </c>
      <c r="AP325" s="153">
        <f>AO325+AP313</f>
        <v>0</v>
      </c>
      <c r="AQ325" s="143">
        <f>COUNTIF(C325:AG325,"○")</f>
        <v>0</v>
      </c>
      <c r="AR325" s="143">
        <f>AR313+AQ325</f>
        <v>0</v>
      </c>
      <c r="AS325" s="144">
        <f>IF(AS326&gt;=1,0,IF(SUM(AO325:AO330)=0,1,IF(AK324="達成",1,0)))</f>
        <v>1</v>
      </c>
    </row>
    <row r="326" spans="1:45" s="4" customFormat="1" ht="20.100000000000001" hidden="1" customHeight="1" outlineLevel="1" x14ac:dyDescent="0.15">
      <c r="B326" s="60" t="str">
        <f>IF($S$5&lt;&gt;"",$S$5,"-")</f>
        <v>-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5"/>
      <c r="AH326" s="130" t="str">
        <f t="shared" si="322"/>
        <v>-</v>
      </c>
      <c r="AI326" s="148">
        <f t="shared" si="323"/>
        <v>0</v>
      </c>
      <c r="AJ326" s="53" t="str">
        <f>IFERROR(AI326/AO326,"")</f>
        <v/>
      </c>
      <c r="AK326" s="107" t="str">
        <f t="shared" ref="AK326:AK330" si="324">IFERROR(IF(B326="-",B326,IF(AI326/AO326&gt;=0.285,"達成","未")),"-")</f>
        <v>-</v>
      </c>
      <c r="AL326" s="150">
        <f>AR326</f>
        <v>0</v>
      </c>
      <c r="AM326" s="121" t="str">
        <f>IFERROR(AL326/AP326,"")</f>
        <v/>
      </c>
      <c r="AN326" s="152">
        <f>COUNT(C321:AG321)</f>
        <v>31</v>
      </c>
      <c r="AO326" s="153">
        <f>IF(OR(B326="-",B326=""),0,IFERROR(AN326-AH326,))</f>
        <v>0</v>
      </c>
      <c r="AP326" s="153">
        <f>AO326+AP314</f>
        <v>0</v>
      </c>
      <c r="AQ326" s="153">
        <f>COUNTIF(C326:AG326,"○")</f>
        <v>0</v>
      </c>
      <c r="AR326" s="153">
        <f>AR314+AQ326</f>
        <v>0</v>
      </c>
      <c r="AS326" s="49">
        <f>COUNTIF(AH325:AH330,"手入力")</f>
        <v>0</v>
      </c>
    </row>
    <row r="327" spans="1:45" s="4" customFormat="1" ht="20.100000000000001" hidden="1" customHeight="1" outlineLevel="1" x14ac:dyDescent="0.15">
      <c r="B327" s="60" t="str">
        <f>IF($T$5&lt;&gt;"",$T$5,"-")</f>
        <v>-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5"/>
      <c r="AH327" s="130" t="str">
        <f t="shared" si="322"/>
        <v>-</v>
      </c>
      <c r="AI327" s="148">
        <f t="shared" si="323"/>
        <v>0</v>
      </c>
      <c r="AJ327" s="53" t="str">
        <f>IFERROR(AI327/AO327,"")</f>
        <v/>
      </c>
      <c r="AK327" s="107" t="str">
        <f t="shared" si="324"/>
        <v>-</v>
      </c>
      <c r="AL327" s="150">
        <f>AR327</f>
        <v>0</v>
      </c>
      <c r="AM327" s="121" t="str">
        <f>IFERROR(AL327/AP327,"")</f>
        <v/>
      </c>
      <c r="AN327" s="152">
        <f>COUNT(C321:AG321)</f>
        <v>31</v>
      </c>
      <c r="AO327" s="153">
        <f t="shared" ref="AO327:AO330" si="325">IF(OR(B327="-",B327=""),0,IFERROR(AN327-AH327,))</f>
        <v>0</v>
      </c>
      <c r="AP327" s="153">
        <f t="shared" ref="AP327:AP330" si="326">AO327+AP315</f>
        <v>0</v>
      </c>
      <c r="AQ327" s="153">
        <f>COUNTIF(C327:AG327,"○")</f>
        <v>0</v>
      </c>
      <c r="AR327" s="153">
        <f t="shared" ref="AR327:AR329" si="327">AR315+AQ327</f>
        <v>0</v>
      </c>
      <c r="AS327" s="49"/>
    </row>
    <row r="328" spans="1:45" s="4" customFormat="1" ht="20.100000000000001" hidden="1" customHeight="1" outlineLevel="1" x14ac:dyDescent="0.15">
      <c r="B328" s="60" t="str">
        <f>IF($U$5&lt;&gt;"",$U$5,"-")</f>
        <v>-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5"/>
      <c r="AH328" s="130" t="str">
        <f t="shared" si="322"/>
        <v>-</v>
      </c>
      <c r="AI328" s="148">
        <f t="shared" si="323"/>
        <v>0</v>
      </c>
      <c r="AJ328" s="53" t="str">
        <f t="shared" ref="AJ328:AJ329" si="328">IFERROR(AI328/AO328,"")</f>
        <v/>
      </c>
      <c r="AK328" s="107" t="str">
        <f t="shared" si="324"/>
        <v>-</v>
      </c>
      <c r="AL328" s="150">
        <f>AR328</f>
        <v>0</v>
      </c>
      <c r="AM328" s="121" t="str">
        <f>IFERROR(AL328/AP328,"")</f>
        <v/>
      </c>
      <c r="AN328" s="152">
        <f>COUNT(C321:AG321)</f>
        <v>31</v>
      </c>
      <c r="AO328" s="153">
        <f t="shared" si="325"/>
        <v>0</v>
      </c>
      <c r="AP328" s="153">
        <f t="shared" si="326"/>
        <v>0</v>
      </c>
      <c r="AQ328" s="153">
        <f>COUNTIF(C328:AG328,"○")</f>
        <v>0</v>
      </c>
      <c r="AR328" s="153">
        <f t="shared" si="327"/>
        <v>0</v>
      </c>
      <c r="AS328" s="49"/>
    </row>
    <row r="329" spans="1:45" s="4" customFormat="1" ht="20.100000000000001" hidden="1" customHeight="1" outlineLevel="1" x14ac:dyDescent="0.15">
      <c r="B329" s="60" t="str">
        <f>IF($V$5&lt;&gt;"",$V$5,"-")</f>
        <v>-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5"/>
      <c r="AH329" s="130" t="str">
        <f t="shared" si="322"/>
        <v>-</v>
      </c>
      <c r="AI329" s="148">
        <f t="shared" si="323"/>
        <v>0</v>
      </c>
      <c r="AJ329" s="53" t="str">
        <f t="shared" si="328"/>
        <v/>
      </c>
      <c r="AK329" s="107" t="str">
        <f t="shared" si="324"/>
        <v>-</v>
      </c>
      <c r="AL329" s="150">
        <f>AR329</f>
        <v>0</v>
      </c>
      <c r="AM329" s="121" t="str">
        <f>IFERROR(AL329/AP329,"")</f>
        <v/>
      </c>
      <c r="AN329" s="152">
        <f>COUNT(C321:AG321)</f>
        <v>31</v>
      </c>
      <c r="AO329" s="153">
        <f t="shared" si="325"/>
        <v>0</v>
      </c>
      <c r="AP329" s="153">
        <f t="shared" si="326"/>
        <v>0</v>
      </c>
      <c r="AQ329" s="153">
        <f>COUNTIF(C329:AG329,"○")</f>
        <v>0</v>
      </c>
      <c r="AR329" s="153">
        <f t="shared" si="327"/>
        <v>0</v>
      </c>
      <c r="AS329" s="49"/>
    </row>
    <row r="330" spans="1:45" s="4" customFormat="1" ht="20.100000000000001" hidden="1" customHeight="1" outlineLevel="1" thickBot="1" x14ac:dyDescent="0.2">
      <c r="B330" s="61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79"/>
      <c r="AH330" s="131" t="str">
        <f t="shared" si="322"/>
        <v>-</v>
      </c>
      <c r="AI330" s="5">
        <f t="shared" si="323"/>
        <v>0</v>
      </c>
      <c r="AJ330" s="66" t="str">
        <f>IFERROR(AI330/AO330,"")</f>
        <v/>
      </c>
      <c r="AK330" s="33" t="str">
        <f t="shared" si="324"/>
        <v>-</v>
      </c>
      <c r="AL330" s="122">
        <f t="shared" ref="AL330" si="329">AR330</f>
        <v>0</v>
      </c>
      <c r="AM330" s="117" t="str">
        <f t="shared" ref="AM330" si="330">IFERROR(AL330/AP330,"")</f>
        <v/>
      </c>
      <c r="AN330" s="152">
        <f>COUNT(C321:AG321)</f>
        <v>31</v>
      </c>
      <c r="AO330" s="153">
        <f t="shared" si="325"/>
        <v>0</v>
      </c>
      <c r="AP330" s="153">
        <f t="shared" si="326"/>
        <v>0</v>
      </c>
      <c r="AQ330" s="153">
        <f t="shared" ref="AQ330" si="331">COUNTIF(C330:AG330,"○")</f>
        <v>0</v>
      </c>
      <c r="AR330" s="153">
        <f>AR318+AQ330</f>
        <v>0</v>
      </c>
      <c r="AS330" s="49"/>
    </row>
    <row r="331" spans="1:45" hidden="1" outlineLevel="1" x14ac:dyDescent="0.15">
      <c r="AR331" s="35"/>
    </row>
    <row r="332" spans="1:45" s="4" customFormat="1" ht="12.95" hidden="1" customHeight="1" outlineLevel="1" x14ac:dyDescent="0.15">
      <c r="A332" s="2"/>
      <c r="B332" s="155" t="s">
        <v>0</v>
      </c>
      <c r="C332" s="199">
        <f>DATE(YEAR(C320),MONTH(C320)+1,DAY(C320))</f>
        <v>46388</v>
      </c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248" t="s">
        <v>17</v>
      </c>
      <c r="AI332" s="203" t="s">
        <v>48</v>
      </c>
      <c r="AJ332" s="204"/>
      <c r="AK332" s="205"/>
      <c r="AL332" s="240" t="s">
        <v>11</v>
      </c>
      <c r="AM332" s="241"/>
      <c r="AN332" s="234" t="s">
        <v>16</v>
      </c>
      <c r="AO332" s="215" t="s">
        <v>18</v>
      </c>
      <c r="AP332" s="189" t="s">
        <v>19</v>
      </c>
      <c r="AQ332" s="191"/>
      <c r="AR332" s="177"/>
    </row>
    <row r="333" spans="1:45" s="4" customFormat="1" ht="12.95" hidden="1" customHeight="1" outlineLevel="1" x14ac:dyDescent="0.15">
      <c r="A333" s="2"/>
      <c r="B333" s="12" t="s">
        <v>1</v>
      </c>
      <c r="C333" s="13">
        <f>DATE(YEAR(C332),MONTH(C332),DAY(C332))</f>
        <v>46388</v>
      </c>
      <c r="D333" s="13">
        <f>IF(MONTH(DATE(YEAR(C333),MONTH(C333),DAY(C333)+1))=MONTH($C332),DATE(YEAR(C333),MONTH(C333),DAY(C333)+1),"")</f>
        <v>46389</v>
      </c>
      <c r="E333" s="13">
        <f t="shared" ref="E333:AG333" si="332">IF(MONTH(DATE(YEAR(D333),MONTH(D333),DAY(D333)+1))=MONTH($C332),DATE(YEAR(D333),MONTH(D333),DAY(D333)+1),"")</f>
        <v>46390</v>
      </c>
      <c r="F333" s="18">
        <f t="shared" si="332"/>
        <v>46391</v>
      </c>
      <c r="G333" s="13">
        <f t="shared" si="332"/>
        <v>46392</v>
      </c>
      <c r="H333" s="13">
        <f t="shared" si="332"/>
        <v>46393</v>
      </c>
      <c r="I333" s="13">
        <f t="shared" si="332"/>
        <v>46394</v>
      </c>
      <c r="J333" s="13">
        <f t="shared" si="332"/>
        <v>46395</v>
      </c>
      <c r="K333" s="13">
        <f t="shared" si="332"/>
        <v>46396</v>
      </c>
      <c r="L333" s="13">
        <f t="shared" si="332"/>
        <v>46397</v>
      </c>
      <c r="M333" s="13">
        <f t="shared" si="332"/>
        <v>46398</v>
      </c>
      <c r="N333" s="13">
        <f t="shared" si="332"/>
        <v>46399</v>
      </c>
      <c r="O333" s="13">
        <f t="shared" si="332"/>
        <v>46400</v>
      </c>
      <c r="P333" s="13">
        <f t="shared" si="332"/>
        <v>46401</v>
      </c>
      <c r="Q333" s="13">
        <f t="shared" si="332"/>
        <v>46402</v>
      </c>
      <c r="R333" s="13">
        <f t="shared" si="332"/>
        <v>46403</v>
      </c>
      <c r="S333" s="13">
        <f t="shared" si="332"/>
        <v>46404</v>
      </c>
      <c r="T333" s="13">
        <f t="shared" si="332"/>
        <v>46405</v>
      </c>
      <c r="U333" s="13">
        <f t="shared" si="332"/>
        <v>46406</v>
      </c>
      <c r="V333" s="13">
        <f t="shared" si="332"/>
        <v>46407</v>
      </c>
      <c r="W333" s="13">
        <f t="shared" si="332"/>
        <v>46408</v>
      </c>
      <c r="X333" s="13">
        <f t="shared" si="332"/>
        <v>46409</v>
      </c>
      <c r="Y333" s="13">
        <f t="shared" si="332"/>
        <v>46410</v>
      </c>
      <c r="Z333" s="13">
        <f t="shared" si="332"/>
        <v>46411</v>
      </c>
      <c r="AA333" s="13">
        <f t="shared" si="332"/>
        <v>46412</v>
      </c>
      <c r="AB333" s="13">
        <f t="shared" si="332"/>
        <v>46413</v>
      </c>
      <c r="AC333" s="13">
        <f t="shared" si="332"/>
        <v>46414</v>
      </c>
      <c r="AD333" s="13">
        <f t="shared" si="332"/>
        <v>46415</v>
      </c>
      <c r="AE333" s="13">
        <f t="shared" si="332"/>
        <v>46416</v>
      </c>
      <c r="AF333" s="13">
        <f t="shared" si="332"/>
        <v>46417</v>
      </c>
      <c r="AG333" s="32">
        <f t="shared" si="332"/>
        <v>46418</v>
      </c>
      <c r="AH333" s="249"/>
      <c r="AI333" s="206"/>
      <c r="AJ333" s="207"/>
      <c r="AK333" s="208"/>
      <c r="AL333" s="242"/>
      <c r="AM333" s="243"/>
      <c r="AN333" s="235"/>
      <c r="AO333" s="216"/>
      <c r="AP333" s="190"/>
      <c r="AQ333" s="191"/>
      <c r="AR333" s="177"/>
    </row>
    <row r="334" spans="1:45" s="4" customFormat="1" ht="12.95" hidden="1" customHeight="1" outlineLevel="1" x14ac:dyDescent="0.15">
      <c r="A334" s="2"/>
      <c r="B334" s="12" t="s">
        <v>2</v>
      </c>
      <c r="C334" s="14" t="str">
        <f t="shared" ref="C334:AG334" si="333">TEXT(C333,"aaa")</f>
        <v>金</v>
      </c>
      <c r="D334" s="14" t="str">
        <f t="shared" si="333"/>
        <v>土</v>
      </c>
      <c r="E334" s="14" t="str">
        <f t="shared" si="333"/>
        <v>日</v>
      </c>
      <c r="F334" s="19" t="str">
        <f t="shared" si="333"/>
        <v>月</v>
      </c>
      <c r="G334" s="14" t="str">
        <f t="shared" si="333"/>
        <v>火</v>
      </c>
      <c r="H334" s="14" t="str">
        <f t="shared" si="333"/>
        <v>水</v>
      </c>
      <c r="I334" s="14" t="str">
        <f t="shared" si="333"/>
        <v>木</v>
      </c>
      <c r="J334" s="14" t="str">
        <f t="shared" si="333"/>
        <v>金</v>
      </c>
      <c r="K334" s="14" t="str">
        <f t="shared" si="333"/>
        <v>土</v>
      </c>
      <c r="L334" s="14" t="str">
        <f t="shared" si="333"/>
        <v>日</v>
      </c>
      <c r="M334" s="14" t="str">
        <f t="shared" si="333"/>
        <v>月</v>
      </c>
      <c r="N334" s="14" t="str">
        <f t="shared" si="333"/>
        <v>火</v>
      </c>
      <c r="O334" s="14" t="str">
        <f t="shared" si="333"/>
        <v>水</v>
      </c>
      <c r="P334" s="14" t="str">
        <f t="shared" si="333"/>
        <v>木</v>
      </c>
      <c r="Q334" s="14" t="str">
        <f t="shared" si="333"/>
        <v>金</v>
      </c>
      <c r="R334" s="14" t="str">
        <f t="shared" si="333"/>
        <v>土</v>
      </c>
      <c r="S334" s="14" t="str">
        <f t="shared" si="333"/>
        <v>日</v>
      </c>
      <c r="T334" s="14" t="str">
        <f t="shared" si="333"/>
        <v>月</v>
      </c>
      <c r="U334" s="14" t="str">
        <f t="shared" si="333"/>
        <v>火</v>
      </c>
      <c r="V334" s="14" t="str">
        <f t="shared" si="333"/>
        <v>水</v>
      </c>
      <c r="W334" s="14" t="str">
        <f t="shared" si="333"/>
        <v>木</v>
      </c>
      <c r="X334" s="14" t="str">
        <f t="shared" si="333"/>
        <v>金</v>
      </c>
      <c r="Y334" s="14" t="str">
        <f t="shared" si="333"/>
        <v>土</v>
      </c>
      <c r="Z334" s="14" t="str">
        <f t="shared" si="333"/>
        <v>日</v>
      </c>
      <c r="AA334" s="14" t="str">
        <f t="shared" si="333"/>
        <v>月</v>
      </c>
      <c r="AB334" s="14" t="str">
        <f t="shared" si="333"/>
        <v>火</v>
      </c>
      <c r="AC334" s="14" t="str">
        <f t="shared" si="333"/>
        <v>水</v>
      </c>
      <c r="AD334" s="14" t="str">
        <f t="shared" si="333"/>
        <v>木</v>
      </c>
      <c r="AE334" s="14" t="str">
        <f t="shared" si="333"/>
        <v>金</v>
      </c>
      <c r="AF334" s="14" t="str">
        <f t="shared" si="333"/>
        <v>土</v>
      </c>
      <c r="AG334" s="145" t="str">
        <f t="shared" si="333"/>
        <v>日</v>
      </c>
      <c r="AH334" s="249"/>
      <c r="AI334" s="193" t="s">
        <v>42</v>
      </c>
      <c r="AJ334" s="247" t="s">
        <v>12</v>
      </c>
      <c r="AK334" s="195" t="s">
        <v>49</v>
      </c>
      <c r="AL334" s="236" t="s">
        <v>42</v>
      </c>
      <c r="AM334" s="238" t="s">
        <v>13</v>
      </c>
      <c r="AN334" s="234">
        <f>COUNT(C333:AG333)</f>
        <v>31</v>
      </c>
      <c r="AO334" s="215">
        <f>AN334-AH334</f>
        <v>31</v>
      </c>
      <c r="AP334" s="215">
        <f>SUM(AO$8:AO336)</f>
        <v>853</v>
      </c>
      <c r="AQ334" s="56"/>
      <c r="AR334" s="55"/>
    </row>
    <row r="335" spans="1:45" s="4" customFormat="1" ht="27" hidden="1" customHeight="1" outlineLevel="1" x14ac:dyDescent="0.15">
      <c r="A335" s="3"/>
      <c r="B335" s="185" t="s">
        <v>3</v>
      </c>
      <c r="C335" s="187" t="str">
        <f>IFERROR(VLOOKUP(C333,祝日一覧!$A:$C,3,FALSE),"")</f>
        <v>元日</v>
      </c>
      <c r="D335" s="187" t="str">
        <f>IFERROR(VLOOKUP(D333,祝日一覧!$A:$C,3,FALSE),"")</f>
        <v>年末年始休暇</v>
      </c>
      <c r="E335" s="187" t="str">
        <f>IFERROR(VLOOKUP(E333,祝日一覧!$A:$C,3,FALSE),"")</f>
        <v>年末年始休暇</v>
      </c>
      <c r="F335" s="187" t="str">
        <f>IFERROR(VLOOKUP(F333,祝日一覧!$A:$C,3,FALSE),"")</f>
        <v/>
      </c>
      <c r="G335" s="187" t="str">
        <f>IFERROR(VLOOKUP(G333,祝日一覧!$A:$C,3,FALSE),"")</f>
        <v/>
      </c>
      <c r="H335" s="187" t="str">
        <f>IFERROR(VLOOKUP(H333,祝日一覧!$A:$C,3,FALSE),"")</f>
        <v/>
      </c>
      <c r="I335" s="187" t="str">
        <f>IFERROR(VLOOKUP(I333,祝日一覧!$A:$C,3,FALSE),"")</f>
        <v/>
      </c>
      <c r="J335" s="187" t="str">
        <f>IFERROR(VLOOKUP(J333,祝日一覧!$A:$C,3,FALSE),"")</f>
        <v/>
      </c>
      <c r="K335" s="187" t="str">
        <f>IFERROR(VLOOKUP(K333,祝日一覧!$A:$C,3,FALSE),"")</f>
        <v/>
      </c>
      <c r="L335" s="187" t="str">
        <f>IFERROR(VLOOKUP(L333,祝日一覧!$A:$C,3,FALSE),"")</f>
        <v/>
      </c>
      <c r="M335" s="187" t="str">
        <f>IFERROR(VLOOKUP(M333,祝日一覧!$A:$C,3,FALSE),"")</f>
        <v>成人の日</v>
      </c>
      <c r="N335" s="187" t="str">
        <f>IFERROR(VLOOKUP(N333,祝日一覧!$A:$C,3,FALSE),"")</f>
        <v/>
      </c>
      <c r="O335" s="187" t="str">
        <f>IFERROR(VLOOKUP(O333,祝日一覧!$A:$C,3,FALSE),"")</f>
        <v/>
      </c>
      <c r="P335" s="187" t="str">
        <f>IFERROR(VLOOKUP(P333,祝日一覧!$A:$C,3,FALSE),"")</f>
        <v/>
      </c>
      <c r="Q335" s="187" t="str">
        <f>IFERROR(VLOOKUP(Q333,祝日一覧!$A:$C,3,FALSE),"")</f>
        <v/>
      </c>
      <c r="R335" s="187" t="str">
        <f>IFERROR(VLOOKUP(R333,祝日一覧!$A:$C,3,FALSE),"")</f>
        <v/>
      </c>
      <c r="S335" s="187" t="str">
        <f>IFERROR(VLOOKUP(S333,祝日一覧!$A:$C,3,FALSE),"")</f>
        <v/>
      </c>
      <c r="T335" s="187" t="str">
        <f>IFERROR(VLOOKUP(T333,祝日一覧!$A:$C,3,FALSE),"")</f>
        <v/>
      </c>
      <c r="U335" s="187" t="str">
        <f>IFERROR(VLOOKUP(U333,祝日一覧!$A:$C,3,FALSE),"")</f>
        <v/>
      </c>
      <c r="V335" s="187" t="str">
        <f>IFERROR(VLOOKUP(V333,祝日一覧!$A:$C,3,FALSE),"")</f>
        <v/>
      </c>
      <c r="W335" s="187" t="str">
        <f>IFERROR(VLOOKUP(W333,祝日一覧!$A:$C,3,FALSE),"")</f>
        <v/>
      </c>
      <c r="X335" s="187" t="str">
        <f>IFERROR(VLOOKUP(X333,祝日一覧!$A:$C,3,FALSE),"")</f>
        <v/>
      </c>
      <c r="Y335" s="187" t="str">
        <f>IFERROR(VLOOKUP(Y333,祝日一覧!$A:$C,3,FALSE),"")</f>
        <v/>
      </c>
      <c r="Z335" s="187" t="str">
        <f>IFERROR(VLOOKUP(Z333,祝日一覧!$A:$C,3,FALSE),"")</f>
        <v/>
      </c>
      <c r="AA335" s="187" t="str">
        <f>IFERROR(VLOOKUP(AA333,祝日一覧!$A:$C,3,FALSE),"")</f>
        <v/>
      </c>
      <c r="AB335" s="187" t="str">
        <f>IFERROR(VLOOKUP(AB333,祝日一覧!$A:$C,3,FALSE),"")</f>
        <v/>
      </c>
      <c r="AC335" s="187" t="str">
        <f>IFERROR(VLOOKUP(AC333,祝日一覧!$A:$C,3,FALSE),"")</f>
        <v/>
      </c>
      <c r="AD335" s="187" t="str">
        <f>IFERROR(VLOOKUP(AD333,祝日一覧!$A:$C,3,FALSE),"")</f>
        <v/>
      </c>
      <c r="AE335" s="187" t="str">
        <f>IFERROR(VLOOKUP(AE333,祝日一覧!$A:$C,3,FALSE),"")</f>
        <v/>
      </c>
      <c r="AF335" s="187" t="str">
        <f>IFERROR(VLOOKUP(AF333,祝日一覧!$A:$C,3,FALSE),"")</f>
        <v/>
      </c>
      <c r="AG335" s="229" t="str">
        <f>IFERROR(VLOOKUP(AG333,祝日一覧!$A:$C,3,FALSE),"")</f>
        <v/>
      </c>
      <c r="AH335" s="249"/>
      <c r="AI335" s="193"/>
      <c r="AJ335" s="247"/>
      <c r="AK335" s="195"/>
      <c r="AL335" s="237"/>
      <c r="AM335" s="239"/>
      <c r="AN335" s="235"/>
      <c r="AO335" s="216"/>
      <c r="AP335" s="216"/>
      <c r="AQ335" s="57"/>
      <c r="AR335" s="58"/>
    </row>
    <row r="336" spans="1:45" s="4" customFormat="1" ht="20.100000000000001" hidden="1" customHeight="1" outlineLevel="1" thickBot="1" x14ac:dyDescent="0.2">
      <c r="B336" s="228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  <c r="AA336" s="227"/>
      <c r="AB336" s="227"/>
      <c r="AC336" s="227"/>
      <c r="AD336" s="227"/>
      <c r="AE336" s="227"/>
      <c r="AF336" s="227"/>
      <c r="AG336" s="230"/>
      <c r="AH336" s="250"/>
      <c r="AI336" s="5"/>
      <c r="AJ336" s="66" t="e">
        <f>AVERAGE(AJ337:AJ342)</f>
        <v>#DIV/0!</v>
      </c>
      <c r="AK336" s="33" t="e">
        <f>IF(AJ336&gt;=0.285,"達成","未")</f>
        <v>#DIV/0!</v>
      </c>
      <c r="AL336" s="116"/>
      <c r="AM336" s="117" t="e">
        <f>AVERAGE(AM337:AM341)</f>
        <v>#DIV/0!</v>
      </c>
      <c r="AN336" s="109" t="s">
        <v>69</v>
      </c>
      <c r="AO336" s="93" t="s">
        <v>70</v>
      </c>
      <c r="AP336" s="94" t="s">
        <v>71</v>
      </c>
      <c r="AQ336" s="96" t="s">
        <v>72</v>
      </c>
      <c r="AR336" s="96" t="s">
        <v>59</v>
      </c>
      <c r="AS336" s="88" t="s">
        <v>68</v>
      </c>
    </row>
    <row r="337" spans="1:45" s="4" customFormat="1" ht="20.100000000000001" hidden="1" customHeight="1" outlineLevel="1" x14ac:dyDescent="0.15">
      <c r="B337" s="69" t="str">
        <f>IF($R$5&lt;&gt;"",$R$5,"-")</f>
        <v>-</v>
      </c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98"/>
      <c r="AH337" s="132" t="str">
        <f t="shared" ref="AH337:AH342" si="334">IF(B337="-",B337,"手入力")</f>
        <v>-</v>
      </c>
      <c r="AI337" s="147">
        <f t="shared" ref="AI337:AI342" si="335">AQ337</f>
        <v>0</v>
      </c>
      <c r="AJ337" s="64" t="str">
        <f>IFERROR(AI337/AO337,"")</f>
        <v/>
      </c>
      <c r="AK337" s="106" t="str">
        <f>IFERROR(IF(B337="-",B337,IF(AI337/AO337&gt;=0.285,"達成","未")),"-")</f>
        <v>-</v>
      </c>
      <c r="AL337" s="149">
        <f>AR337</f>
        <v>0</v>
      </c>
      <c r="AM337" s="127" t="str">
        <f>IFERROR(AL337/AP337,"")</f>
        <v/>
      </c>
      <c r="AN337" s="152">
        <f>COUNT(C333:AG333)</f>
        <v>31</v>
      </c>
      <c r="AO337" s="153">
        <f>IF(OR(B337="-",B337=""),0,IFERROR(AN337-AH337,))</f>
        <v>0</v>
      </c>
      <c r="AP337" s="153">
        <f>AO337+AP325</f>
        <v>0</v>
      </c>
      <c r="AQ337" s="143">
        <f>COUNTIF(C337:AG337,"○")</f>
        <v>0</v>
      </c>
      <c r="AR337" s="143">
        <f>AR325+AQ337</f>
        <v>0</v>
      </c>
      <c r="AS337" s="144">
        <f>IF(AS338&gt;=1,0,IF(SUM(AO337:AO342)=0,1,IF(AK336="達成",1,0)))</f>
        <v>1</v>
      </c>
    </row>
    <row r="338" spans="1:45" s="4" customFormat="1" ht="20.100000000000001" hidden="1" customHeight="1" outlineLevel="1" x14ac:dyDescent="0.15">
      <c r="B338" s="60" t="str">
        <f>IF($S$5&lt;&gt;"",$S$5,"-")</f>
        <v>-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5"/>
      <c r="AH338" s="130" t="str">
        <f t="shared" si="334"/>
        <v>-</v>
      </c>
      <c r="AI338" s="148">
        <f t="shared" si="335"/>
        <v>0</v>
      </c>
      <c r="AJ338" s="53" t="str">
        <f>IFERROR(AI338/AO338,"")</f>
        <v/>
      </c>
      <c r="AK338" s="107" t="str">
        <f t="shared" ref="AK338:AK342" si="336">IFERROR(IF(B338="-",B338,IF(AI338/AO338&gt;=0.285,"達成","未")),"-")</f>
        <v>-</v>
      </c>
      <c r="AL338" s="150">
        <f>AR338</f>
        <v>0</v>
      </c>
      <c r="AM338" s="121" t="str">
        <f>IFERROR(AL338/AP338,"")</f>
        <v/>
      </c>
      <c r="AN338" s="152">
        <f>COUNT(C333:AG333)</f>
        <v>31</v>
      </c>
      <c r="AO338" s="153">
        <f>IF(OR(B338="-",B338=""),0,IFERROR(AN338-AH338,))</f>
        <v>0</v>
      </c>
      <c r="AP338" s="153">
        <f>AO338+AP326</f>
        <v>0</v>
      </c>
      <c r="AQ338" s="153">
        <f>COUNTIF(C338:AG338,"○")</f>
        <v>0</v>
      </c>
      <c r="AR338" s="153">
        <f>AR326+AQ338</f>
        <v>0</v>
      </c>
      <c r="AS338" s="49">
        <f>COUNTIF(AH337:AH342,"手入力")</f>
        <v>0</v>
      </c>
    </row>
    <row r="339" spans="1:45" s="4" customFormat="1" ht="20.100000000000001" hidden="1" customHeight="1" outlineLevel="1" x14ac:dyDescent="0.15">
      <c r="B339" s="60" t="str">
        <f>IF($T$5&lt;&gt;"",$T$5,"-")</f>
        <v>-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5"/>
      <c r="AH339" s="130" t="str">
        <f t="shared" si="334"/>
        <v>-</v>
      </c>
      <c r="AI339" s="148">
        <f t="shared" si="335"/>
        <v>0</v>
      </c>
      <c r="AJ339" s="53" t="str">
        <f>IFERROR(AI339/AO339,"")</f>
        <v/>
      </c>
      <c r="AK339" s="107" t="str">
        <f t="shared" si="336"/>
        <v>-</v>
      </c>
      <c r="AL339" s="150">
        <f>AR339</f>
        <v>0</v>
      </c>
      <c r="AM339" s="121" t="str">
        <f>IFERROR(AL339/AP339,"")</f>
        <v/>
      </c>
      <c r="AN339" s="152">
        <f>COUNT(C333:AG333)</f>
        <v>31</v>
      </c>
      <c r="AO339" s="153">
        <f t="shared" ref="AO339:AO342" si="337">IF(OR(B339="-",B339=""),0,IFERROR(AN339-AH339,))</f>
        <v>0</v>
      </c>
      <c r="AP339" s="153">
        <f t="shared" ref="AP339:AP342" si="338">AO339+AP327</f>
        <v>0</v>
      </c>
      <c r="AQ339" s="153">
        <f>COUNTIF(C339:AG339,"○")</f>
        <v>0</v>
      </c>
      <c r="AR339" s="153">
        <f t="shared" ref="AR339:AR341" si="339">AR327+AQ339</f>
        <v>0</v>
      </c>
      <c r="AS339" s="49"/>
    </row>
    <row r="340" spans="1:45" s="4" customFormat="1" ht="20.100000000000001" hidden="1" customHeight="1" outlineLevel="1" x14ac:dyDescent="0.15">
      <c r="B340" s="60" t="str">
        <f>IF($U$5&lt;&gt;"",$U$5,"-")</f>
        <v>-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5"/>
      <c r="AH340" s="130" t="str">
        <f t="shared" si="334"/>
        <v>-</v>
      </c>
      <c r="AI340" s="148">
        <f t="shared" si="335"/>
        <v>0</v>
      </c>
      <c r="AJ340" s="53" t="str">
        <f t="shared" ref="AJ340:AJ341" si="340">IFERROR(AI340/AO340,"")</f>
        <v/>
      </c>
      <c r="AK340" s="107" t="str">
        <f t="shared" si="336"/>
        <v>-</v>
      </c>
      <c r="AL340" s="150">
        <f>AR340</f>
        <v>0</v>
      </c>
      <c r="AM340" s="121" t="str">
        <f>IFERROR(AL340/AP340,"")</f>
        <v/>
      </c>
      <c r="AN340" s="152">
        <f>COUNT(C333:AG333)</f>
        <v>31</v>
      </c>
      <c r="AO340" s="153">
        <f t="shared" si="337"/>
        <v>0</v>
      </c>
      <c r="AP340" s="153">
        <f t="shared" si="338"/>
        <v>0</v>
      </c>
      <c r="AQ340" s="153">
        <f>COUNTIF(C340:AG340,"○")</f>
        <v>0</v>
      </c>
      <c r="AR340" s="153">
        <f t="shared" si="339"/>
        <v>0</v>
      </c>
      <c r="AS340" s="49"/>
    </row>
    <row r="341" spans="1:45" s="4" customFormat="1" ht="20.100000000000001" hidden="1" customHeight="1" outlineLevel="1" x14ac:dyDescent="0.15">
      <c r="B341" s="60" t="str">
        <f>IF($V$5&lt;&gt;"",$V$5,"-")</f>
        <v>-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5"/>
      <c r="AH341" s="130" t="str">
        <f t="shared" si="334"/>
        <v>-</v>
      </c>
      <c r="AI341" s="148">
        <f t="shared" si="335"/>
        <v>0</v>
      </c>
      <c r="AJ341" s="53" t="str">
        <f t="shared" si="340"/>
        <v/>
      </c>
      <c r="AK341" s="107" t="str">
        <f t="shared" si="336"/>
        <v>-</v>
      </c>
      <c r="AL341" s="150">
        <f>AR341</f>
        <v>0</v>
      </c>
      <c r="AM341" s="121" t="str">
        <f>IFERROR(AL341/AP341,"")</f>
        <v/>
      </c>
      <c r="AN341" s="152">
        <f>COUNT(C333:AG333)</f>
        <v>31</v>
      </c>
      <c r="AO341" s="153">
        <f t="shared" si="337"/>
        <v>0</v>
      </c>
      <c r="AP341" s="153">
        <f t="shared" si="338"/>
        <v>0</v>
      </c>
      <c r="AQ341" s="153">
        <f>COUNTIF(C341:AG341,"○")</f>
        <v>0</v>
      </c>
      <c r="AR341" s="153">
        <f t="shared" si="339"/>
        <v>0</v>
      </c>
      <c r="AS341" s="49"/>
    </row>
    <row r="342" spans="1:45" s="4" customFormat="1" ht="20.100000000000001" hidden="1" customHeight="1" outlineLevel="1" thickBot="1" x14ac:dyDescent="0.2">
      <c r="B342" s="61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79"/>
      <c r="AH342" s="131" t="str">
        <f t="shared" si="334"/>
        <v>-</v>
      </c>
      <c r="AI342" s="5">
        <f t="shared" si="335"/>
        <v>0</v>
      </c>
      <c r="AJ342" s="66" t="str">
        <f>IFERROR(AI342/AO342,"")</f>
        <v/>
      </c>
      <c r="AK342" s="33" t="str">
        <f t="shared" si="336"/>
        <v>-</v>
      </c>
      <c r="AL342" s="122">
        <f t="shared" ref="AL342" si="341">AR342</f>
        <v>0</v>
      </c>
      <c r="AM342" s="117" t="str">
        <f t="shared" ref="AM342" si="342">IFERROR(AL342/AP342,"")</f>
        <v/>
      </c>
      <c r="AN342" s="152">
        <f>COUNT(C333:AG333)</f>
        <v>31</v>
      </c>
      <c r="AO342" s="153">
        <f t="shared" si="337"/>
        <v>0</v>
      </c>
      <c r="AP342" s="153">
        <f t="shared" si="338"/>
        <v>0</v>
      </c>
      <c r="AQ342" s="153">
        <f t="shared" ref="AQ342" si="343">COUNTIF(C342:AG342,"○")</f>
        <v>0</v>
      </c>
      <c r="AR342" s="153">
        <f>AR330+AQ342</f>
        <v>0</v>
      </c>
      <c r="AS342" s="49"/>
    </row>
    <row r="343" spans="1:45" hidden="1" outlineLevel="1" x14ac:dyDescent="0.15">
      <c r="AR343" s="35"/>
    </row>
    <row r="344" spans="1:45" s="4" customFormat="1" ht="12.95" hidden="1" customHeight="1" outlineLevel="1" x14ac:dyDescent="0.15">
      <c r="A344" s="2"/>
      <c r="B344" s="155" t="s">
        <v>0</v>
      </c>
      <c r="C344" s="199">
        <f>DATE(YEAR(C332),MONTH(C332)+1,DAY(C332))</f>
        <v>46419</v>
      </c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  <c r="AA344" s="200"/>
      <c r="AB344" s="200"/>
      <c r="AC344" s="200"/>
      <c r="AD344" s="200"/>
      <c r="AE344" s="200"/>
      <c r="AF344" s="200"/>
      <c r="AG344" s="200"/>
      <c r="AH344" s="248" t="s">
        <v>17</v>
      </c>
      <c r="AI344" s="203" t="s">
        <v>48</v>
      </c>
      <c r="AJ344" s="204"/>
      <c r="AK344" s="205"/>
      <c r="AL344" s="240" t="s">
        <v>11</v>
      </c>
      <c r="AM344" s="241"/>
      <c r="AN344" s="234" t="s">
        <v>16</v>
      </c>
      <c r="AO344" s="215" t="s">
        <v>18</v>
      </c>
      <c r="AP344" s="189" t="s">
        <v>19</v>
      </c>
      <c r="AQ344" s="191"/>
      <c r="AR344" s="177"/>
    </row>
    <row r="345" spans="1:45" s="4" customFormat="1" ht="12.95" hidden="1" customHeight="1" outlineLevel="1" x14ac:dyDescent="0.15">
      <c r="A345" s="2"/>
      <c r="B345" s="12" t="s">
        <v>1</v>
      </c>
      <c r="C345" s="13">
        <f>DATE(YEAR(C344),MONTH(C344),DAY(C344))</f>
        <v>46419</v>
      </c>
      <c r="D345" s="13">
        <f>IF(MONTH(DATE(YEAR(C345),MONTH(C345),DAY(C345)+1))=MONTH($C344),DATE(YEAR(C345),MONTH(C345),DAY(C345)+1),"")</f>
        <v>46420</v>
      </c>
      <c r="E345" s="13">
        <f t="shared" ref="E345:AG345" si="344">IF(MONTH(DATE(YEAR(D345),MONTH(D345),DAY(D345)+1))=MONTH($C344),DATE(YEAR(D345),MONTH(D345),DAY(D345)+1),"")</f>
        <v>46421</v>
      </c>
      <c r="F345" s="18">
        <f t="shared" si="344"/>
        <v>46422</v>
      </c>
      <c r="G345" s="13">
        <f t="shared" si="344"/>
        <v>46423</v>
      </c>
      <c r="H345" s="13">
        <f t="shared" si="344"/>
        <v>46424</v>
      </c>
      <c r="I345" s="13">
        <f t="shared" si="344"/>
        <v>46425</v>
      </c>
      <c r="J345" s="13">
        <f t="shared" si="344"/>
        <v>46426</v>
      </c>
      <c r="K345" s="13">
        <f t="shared" si="344"/>
        <v>46427</v>
      </c>
      <c r="L345" s="13">
        <f t="shared" si="344"/>
        <v>46428</v>
      </c>
      <c r="M345" s="13">
        <f t="shared" si="344"/>
        <v>46429</v>
      </c>
      <c r="N345" s="13">
        <f t="shared" si="344"/>
        <v>46430</v>
      </c>
      <c r="O345" s="13">
        <f t="shared" si="344"/>
        <v>46431</v>
      </c>
      <c r="P345" s="13">
        <f t="shared" si="344"/>
        <v>46432</v>
      </c>
      <c r="Q345" s="13">
        <f t="shared" si="344"/>
        <v>46433</v>
      </c>
      <c r="R345" s="13">
        <f t="shared" si="344"/>
        <v>46434</v>
      </c>
      <c r="S345" s="13">
        <f t="shared" si="344"/>
        <v>46435</v>
      </c>
      <c r="T345" s="13">
        <f t="shared" si="344"/>
        <v>46436</v>
      </c>
      <c r="U345" s="13">
        <f t="shared" si="344"/>
        <v>46437</v>
      </c>
      <c r="V345" s="13">
        <f t="shared" si="344"/>
        <v>46438</v>
      </c>
      <c r="W345" s="13">
        <f t="shared" si="344"/>
        <v>46439</v>
      </c>
      <c r="X345" s="13">
        <f t="shared" si="344"/>
        <v>46440</v>
      </c>
      <c r="Y345" s="13">
        <f t="shared" si="344"/>
        <v>46441</v>
      </c>
      <c r="Z345" s="13">
        <f t="shared" si="344"/>
        <v>46442</v>
      </c>
      <c r="AA345" s="13">
        <f t="shared" si="344"/>
        <v>46443</v>
      </c>
      <c r="AB345" s="13">
        <f t="shared" si="344"/>
        <v>46444</v>
      </c>
      <c r="AC345" s="13">
        <f t="shared" si="344"/>
        <v>46445</v>
      </c>
      <c r="AD345" s="13">
        <f t="shared" si="344"/>
        <v>46446</v>
      </c>
      <c r="AE345" s="13" t="str">
        <f t="shared" si="344"/>
        <v/>
      </c>
      <c r="AF345" s="13" t="e">
        <f t="shared" si="344"/>
        <v>#VALUE!</v>
      </c>
      <c r="AG345" s="32" t="e">
        <f t="shared" si="344"/>
        <v>#VALUE!</v>
      </c>
      <c r="AH345" s="249"/>
      <c r="AI345" s="206"/>
      <c r="AJ345" s="207"/>
      <c r="AK345" s="208"/>
      <c r="AL345" s="242"/>
      <c r="AM345" s="243"/>
      <c r="AN345" s="235"/>
      <c r="AO345" s="216"/>
      <c r="AP345" s="190"/>
      <c r="AQ345" s="191"/>
      <c r="AR345" s="177"/>
    </row>
    <row r="346" spans="1:45" s="4" customFormat="1" ht="12.95" hidden="1" customHeight="1" outlineLevel="1" x14ac:dyDescent="0.15">
      <c r="A346" s="2"/>
      <c r="B346" s="12" t="s">
        <v>2</v>
      </c>
      <c r="C346" s="14" t="str">
        <f t="shared" ref="C346:AG346" si="345">TEXT(C345,"aaa")</f>
        <v>月</v>
      </c>
      <c r="D346" s="14" t="str">
        <f t="shared" si="345"/>
        <v>火</v>
      </c>
      <c r="E346" s="14" t="str">
        <f t="shared" si="345"/>
        <v>水</v>
      </c>
      <c r="F346" s="19" t="str">
        <f t="shared" si="345"/>
        <v>木</v>
      </c>
      <c r="G346" s="14" t="str">
        <f t="shared" si="345"/>
        <v>金</v>
      </c>
      <c r="H346" s="14" t="str">
        <f t="shared" si="345"/>
        <v>土</v>
      </c>
      <c r="I346" s="14" t="str">
        <f t="shared" si="345"/>
        <v>日</v>
      </c>
      <c r="J346" s="14" t="str">
        <f t="shared" si="345"/>
        <v>月</v>
      </c>
      <c r="K346" s="14" t="str">
        <f t="shared" si="345"/>
        <v>火</v>
      </c>
      <c r="L346" s="14" t="str">
        <f t="shared" si="345"/>
        <v>水</v>
      </c>
      <c r="M346" s="14" t="str">
        <f t="shared" si="345"/>
        <v>木</v>
      </c>
      <c r="N346" s="14" t="str">
        <f t="shared" si="345"/>
        <v>金</v>
      </c>
      <c r="O346" s="14" t="str">
        <f t="shared" si="345"/>
        <v>土</v>
      </c>
      <c r="P346" s="14" t="str">
        <f t="shared" si="345"/>
        <v>日</v>
      </c>
      <c r="Q346" s="14" t="str">
        <f t="shared" si="345"/>
        <v>月</v>
      </c>
      <c r="R346" s="14" t="str">
        <f t="shared" si="345"/>
        <v>火</v>
      </c>
      <c r="S346" s="14" t="str">
        <f t="shared" si="345"/>
        <v>水</v>
      </c>
      <c r="T346" s="14" t="str">
        <f t="shared" si="345"/>
        <v>木</v>
      </c>
      <c r="U346" s="14" t="str">
        <f t="shared" si="345"/>
        <v>金</v>
      </c>
      <c r="V346" s="14" t="str">
        <f t="shared" si="345"/>
        <v>土</v>
      </c>
      <c r="W346" s="14" t="str">
        <f t="shared" si="345"/>
        <v>日</v>
      </c>
      <c r="X346" s="14" t="str">
        <f t="shared" si="345"/>
        <v>月</v>
      </c>
      <c r="Y346" s="14" t="str">
        <f t="shared" si="345"/>
        <v>火</v>
      </c>
      <c r="Z346" s="14" t="str">
        <f t="shared" si="345"/>
        <v>水</v>
      </c>
      <c r="AA346" s="14" t="str">
        <f t="shared" si="345"/>
        <v>木</v>
      </c>
      <c r="AB346" s="14" t="str">
        <f t="shared" si="345"/>
        <v>金</v>
      </c>
      <c r="AC346" s="14" t="str">
        <f t="shared" si="345"/>
        <v>土</v>
      </c>
      <c r="AD346" s="14" t="str">
        <f t="shared" si="345"/>
        <v>日</v>
      </c>
      <c r="AE346" s="14" t="str">
        <f t="shared" si="345"/>
        <v/>
      </c>
      <c r="AF346" s="14" t="e">
        <f t="shared" si="345"/>
        <v>#VALUE!</v>
      </c>
      <c r="AG346" s="145" t="e">
        <f t="shared" si="345"/>
        <v>#VALUE!</v>
      </c>
      <c r="AH346" s="249"/>
      <c r="AI346" s="193" t="s">
        <v>42</v>
      </c>
      <c r="AJ346" s="247" t="s">
        <v>12</v>
      </c>
      <c r="AK346" s="195" t="s">
        <v>49</v>
      </c>
      <c r="AL346" s="236" t="s">
        <v>42</v>
      </c>
      <c r="AM346" s="238" t="s">
        <v>13</v>
      </c>
      <c r="AN346" s="234">
        <f>COUNT(C345:AG345)</f>
        <v>28</v>
      </c>
      <c r="AO346" s="215">
        <f>AN346-AH346</f>
        <v>28</v>
      </c>
      <c r="AP346" s="215">
        <f>SUM(AO$8:AO348)</f>
        <v>881</v>
      </c>
      <c r="AQ346" s="56"/>
      <c r="AR346" s="55"/>
    </row>
    <row r="347" spans="1:45" s="4" customFormat="1" ht="27" hidden="1" customHeight="1" outlineLevel="1" x14ac:dyDescent="0.15">
      <c r="A347" s="3"/>
      <c r="B347" s="185" t="s">
        <v>3</v>
      </c>
      <c r="C347" s="187" t="str">
        <f>IFERROR(VLOOKUP(C345,祝日一覧!$A:$C,3,FALSE),"")</f>
        <v/>
      </c>
      <c r="D347" s="187" t="str">
        <f>IFERROR(VLOOKUP(D345,祝日一覧!$A:$C,3,FALSE),"")</f>
        <v/>
      </c>
      <c r="E347" s="187" t="str">
        <f>IFERROR(VLOOKUP(E345,祝日一覧!$A:$C,3,FALSE),"")</f>
        <v/>
      </c>
      <c r="F347" s="187" t="str">
        <f>IFERROR(VLOOKUP(F345,祝日一覧!$A:$C,3,FALSE),"")</f>
        <v/>
      </c>
      <c r="G347" s="187" t="str">
        <f>IFERROR(VLOOKUP(G345,祝日一覧!$A:$C,3,FALSE),"")</f>
        <v/>
      </c>
      <c r="H347" s="187" t="str">
        <f>IFERROR(VLOOKUP(H345,祝日一覧!$A:$C,3,FALSE),"")</f>
        <v/>
      </c>
      <c r="I347" s="187" t="str">
        <f>IFERROR(VLOOKUP(I345,祝日一覧!$A:$C,3,FALSE),"")</f>
        <v/>
      </c>
      <c r="J347" s="187" t="str">
        <f>IFERROR(VLOOKUP(J345,祝日一覧!$A:$C,3,FALSE),"")</f>
        <v/>
      </c>
      <c r="K347" s="187" t="str">
        <f>IFERROR(VLOOKUP(K345,祝日一覧!$A:$C,3,FALSE),"")</f>
        <v/>
      </c>
      <c r="L347" s="187" t="str">
        <f>IFERROR(VLOOKUP(L345,祝日一覧!$A:$C,3,FALSE),"")</f>
        <v/>
      </c>
      <c r="M347" s="187" t="str">
        <f>IFERROR(VLOOKUP(M345,祝日一覧!$A:$C,3,FALSE),"")</f>
        <v>建国記念の日</v>
      </c>
      <c r="N347" s="187" t="str">
        <f>IFERROR(VLOOKUP(N345,祝日一覧!$A:$C,3,FALSE),"")</f>
        <v/>
      </c>
      <c r="O347" s="187" t="str">
        <f>IFERROR(VLOOKUP(O345,祝日一覧!$A:$C,3,FALSE),"")</f>
        <v/>
      </c>
      <c r="P347" s="187" t="str">
        <f>IFERROR(VLOOKUP(P345,祝日一覧!$A:$C,3,FALSE),"")</f>
        <v/>
      </c>
      <c r="Q347" s="187" t="str">
        <f>IFERROR(VLOOKUP(Q345,祝日一覧!$A:$C,3,FALSE),"")</f>
        <v/>
      </c>
      <c r="R347" s="187" t="str">
        <f>IFERROR(VLOOKUP(R345,祝日一覧!$A:$C,3,FALSE),"")</f>
        <v/>
      </c>
      <c r="S347" s="187" t="str">
        <f>IFERROR(VLOOKUP(S345,祝日一覧!$A:$C,3,FALSE),"")</f>
        <v/>
      </c>
      <c r="T347" s="187" t="str">
        <f>IFERROR(VLOOKUP(T345,祝日一覧!$A:$C,3,FALSE),"")</f>
        <v/>
      </c>
      <c r="U347" s="187" t="str">
        <f>IFERROR(VLOOKUP(U345,祝日一覧!$A:$C,3,FALSE),"")</f>
        <v/>
      </c>
      <c r="V347" s="187" t="str">
        <f>IFERROR(VLOOKUP(V345,祝日一覧!$A:$C,3,FALSE),"")</f>
        <v/>
      </c>
      <c r="W347" s="187" t="str">
        <f>IFERROR(VLOOKUP(W345,祝日一覧!$A:$C,3,FALSE),"")</f>
        <v/>
      </c>
      <c r="X347" s="187" t="str">
        <f>IFERROR(VLOOKUP(X345,祝日一覧!$A:$C,3,FALSE),"")</f>
        <v/>
      </c>
      <c r="Y347" s="187" t="str">
        <f>IFERROR(VLOOKUP(Y345,祝日一覧!$A:$C,3,FALSE),"")</f>
        <v>天皇誕生日</v>
      </c>
      <c r="Z347" s="187" t="str">
        <f>IFERROR(VLOOKUP(Z345,祝日一覧!$A:$C,3,FALSE),"")</f>
        <v/>
      </c>
      <c r="AA347" s="187" t="str">
        <f>IFERROR(VLOOKUP(AA345,祝日一覧!$A:$C,3,FALSE),"")</f>
        <v/>
      </c>
      <c r="AB347" s="187" t="str">
        <f>IFERROR(VLOOKUP(AB345,祝日一覧!$A:$C,3,FALSE),"")</f>
        <v/>
      </c>
      <c r="AC347" s="187" t="str">
        <f>IFERROR(VLOOKUP(AC345,祝日一覧!$A:$C,3,FALSE),"")</f>
        <v/>
      </c>
      <c r="AD347" s="187" t="str">
        <f>IFERROR(VLOOKUP(AD345,祝日一覧!$A:$C,3,FALSE),"")</f>
        <v/>
      </c>
      <c r="AE347" s="187" t="str">
        <f>IFERROR(VLOOKUP(AE345,祝日一覧!$A:$C,3,FALSE),"")</f>
        <v/>
      </c>
      <c r="AF347" s="187" t="str">
        <f>IFERROR(VLOOKUP(AF345,祝日一覧!$A:$C,3,FALSE),"")</f>
        <v/>
      </c>
      <c r="AG347" s="229" t="str">
        <f>IFERROR(VLOOKUP(AG345,祝日一覧!$A:$C,3,FALSE),"")</f>
        <v/>
      </c>
      <c r="AH347" s="249"/>
      <c r="AI347" s="193"/>
      <c r="AJ347" s="247"/>
      <c r="AK347" s="195"/>
      <c r="AL347" s="237"/>
      <c r="AM347" s="239"/>
      <c r="AN347" s="235"/>
      <c r="AO347" s="216"/>
      <c r="AP347" s="216"/>
      <c r="AQ347" s="57"/>
      <c r="AR347" s="58"/>
    </row>
    <row r="348" spans="1:45" s="4" customFormat="1" ht="20.100000000000001" hidden="1" customHeight="1" outlineLevel="1" thickBot="1" x14ac:dyDescent="0.2">
      <c r="B348" s="228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  <c r="AA348" s="227"/>
      <c r="AB348" s="227"/>
      <c r="AC348" s="227"/>
      <c r="AD348" s="227"/>
      <c r="AE348" s="227"/>
      <c r="AF348" s="227"/>
      <c r="AG348" s="230"/>
      <c r="AH348" s="250"/>
      <c r="AI348" s="5"/>
      <c r="AJ348" s="66" t="e">
        <f>AVERAGE(AJ349:AJ354)</f>
        <v>#DIV/0!</v>
      </c>
      <c r="AK348" s="33" t="e">
        <f>IF(AJ348&gt;=0.285,"達成","未")</f>
        <v>#DIV/0!</v>
      </c>
      <c r="AL348" s="116"/>
      <c r="AM348" s="117" t="e">
        <f>AVERAGE(AM349:AM353)</f>
        <v>#DIV/0!</v>
      </c>
      <c r="AN348" s="109" t="s">
        <v>69</v>
      </c>
      <c r="AO348" s="93" t="s">
        <v>70</v>
      </c>
      <c r="AP348" s="94" t="s">
        <v>71</v>
      </c>
      <c r="AQ348" s="96" t="s">
        <v>72</v>
      </c>
      <c r="AR348" s="96" t="s">
        <v>59</v>
      </c>
      <c r="AS348" s="88" t="s">
        <v>68</v>
      </c>
    </row>
    <row r="349" spans="1:45" s="4" customFormat="1" ht="20.100000000000001" hidden="1" customHeight="1" outlineLevel="1" x14ac:dyDescent="0.15">
      <c r="B349" s="69" t="str">
        <f>IF($R$5&lt;&gt;"",$R$5,"-")</f>
        <v>-</v>
      </c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98"/>
      <c r="AH349" s="132" t="str">
        <f t="shared" ref="AH349:AH354" si="346">IF(B349="-",B349,"手入力")</f>
        <v>-</v>
      </c>
      <c r="AI349" s="147">
        <f t="shared" ref="AI349:AI354" si="347">AQ349</f>
        <v>0</v>
      </c>
      <c r="AJ349" s="64" t="str">
        <f>IFERROR(AI349/AO349,"")</f>
        <v/>
      </c>
      <c r="AK349" s="106" t="str">
        <f>IFERROR(IF(B349="-",B349,IF(AI349/AO349&gt;=0.285,"達成","未")),"-")</f>
        <v>-</v>
      </c>
      <c r="AL349" s="149">
        <f>AR349</f>
        <v>0</v>
      </c>
      <c r="AM349" s="127" t="str">
        <f>IFERROR(AL349/AP349,"")</f>
        <v/>
      </c>
      <c r="AN349" s="152">
        <f>COUNT(C345:AG345)</f>
        <v>28</v>
      </c>
      <c r="AO349" s="153">
        <f>IF(OR(B349="-",B349=""),0,IFERROR(AN349-AH349,))</f>
        <v>0</v>
      </c>
      <c r="AP349" s="153">
        <f>AO349+AP337</f>
        <v>0</v>
      </c>
      <c r="AQ349" s="143">
        <f>COUNTIF(C349:AG349,"○")</f>
        <v>0</v>
      </c>
      <c r="AR349" s="143">
        <f>AR337+AQ349</f>
        <v>0</v>
      </c>
      <c r="AS349" s="144">
        <f>IF(AS350&gt;=1,0,IF(SUM(AO349:AO354)=0,1,IF(AK348="達成",1,0)))</f>
        <v>1</v>
      </c>
    </row>
    <row r="350" spans="1:45" s="4" customFormat="1" ht="20.100000000000001" hidden="1" customHeight="1" outlineLevel="1" x14ac:dyDescent="0.15">
      <c r="B350" s="60" t="str">
        <f>IF($S$5&lt;&gt;"",$S$5,"-")</f>
        <v>-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5"/>
      <c r="AH350" s="130" t="str">
        <f t="shared" si="346"/>
        <v>-</v>
      </c>
      <c r="AI350" s="148">
        <f t="shared" si="347"/>
        <v>0</v>
      </c>
      <c r="AJ350" s="53" t="str">
        <f>IFERROR(AI350/AO350,"")</f>
        <v/>
      </c>
      <c r="AK350" s="107" t="str">
        <f t="shared" ref="AK350:AK354" si="348">IFERROR(IF(B350="-",B350,IF(AI350/AO350&gt;=0.285,"達成","未")),"-")</f>
        <v>-</v>
      </c>
      <c r="AL350" s="150">
        <f>AR350</f>
        <v>0</v>
      </c>
      <c r="AM350" s="121" t="str">
        <f>IFERROR(AL350/AP350,"")</f>
        <v/>
      </c>
      <c r="AN350" s="152">
        <f>COUNT(C345:AG345)</f>
        <v>28</v>
      </c>
      <c r="AO350" s="153">
        <f>IF(OR(B350="-",B350=""),0,IFERROR(AN350-AH350,))</f>
        <v>0</v>
      </c>
      <c r="AP350" s="153">
        <f>AO350+AP338</f>
        <v>0</v>
      </c>
      <c r="AQ350" s="153">
        <f>COUNTIF(C350:AG350,"○")</f>
        <v>0</v>
      </c>
      <c r="AR350" s="153">
        <f>AR338+AQ350</f>
        <v>0</v>
      </c>
      <c r="AS350" s="49">
        <f>COUNTIF(AH349:AH354,"手入力")</f>
        <v>0</v>
      </c>
    </row>
    <row r="351" spans="1:45" s="4" customFormat="1" ht="20.100000000000001" hidden="1" customHeight="1" outlineLevel="1" x14ac:dyDescent="0.15">
      <c r="B351" s="60" t="str">
        <f>IF($T$5&lt;&gt;"",$T$5,"-")</f>
        <v>-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5"/>
      <c r="AH351" s="130" t="str">
        <f t="shared" si="346"/>
        <v>-</v>
      </c>
      <c r="AI351" s="148">
        <f t="shared" si="347"/>
        <v>0</v>
      </c>
      <c r="AJ351" s="53" t="str">
        <f>IFERROR(AI351/AO351,"")</f>
        <v/>
      </c>
      <c r="AK351" s="107" t="str">
        <f t="shared" si="348"/>
        <v>-</v>
      </c>
      <c r="AL351" s="150">
        <f>AR351</f>
        <v>0</v>
      </c>
      <c r="AM351" s="121" t="str">
        <f>IFERROR(AL351/AP351,"")</f>
        <v/>
      </c>
      <c r="AN351" s="152">
        <f>COUNT(C345:AG345)</f>
        <v>28</v>
      </c>
      <c r="AO351" s="153">
        <f t="shared" ref="AO351:AO354" si="349">IF(OR(B351="-",B351=""),0,IFERROR(AN351-AH351,))</f>
        <v>0</v>
      </c>
      <c r="AP351" s="153">
        <f t="shared" ref="AP351:AP354" si="350">AO351+AP339</f>
        <v>0</v>
      </c>
      <c r="AQ351" s="153">
        <f>COUNTIF(C351:AG351,"○")</f>
        <v>0</v>
      </c>
      <c r="AR351" s="153">
        <f t="shared" ref="AR351:AR353" si="351">AR339+AQ351</f>
        <v>0</v>
      </c>
      <c r="AS351" s="49"/>
    </row>
    <row r="352" spans="1:45" s="4" customFormat="1" ht="20.100000000000001" hidden="1" customHeight="1" outlineLevel="1" x14ac:dyDescent="0.15">
      <c r="B352" s="60" t="str">
        <f>IF($U$5&lt;&gt;"",$U$5,"-")</f>
        <v>-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5"/>
      <c r="AH352" s="130" t="str">
        <f t="shared" si="346"/>
        <v>-</v>
      </c>
      <c r="AI352" s="148">
        <f t="shared" si="347"/>
        <v>0</v>
      </c>
      <c r="AJ352" s="53" t="str">
        <f t="shared" ref="AJ352:AJ353" si="352">IFERROR(AI352/AO352,"")</f>
        <v/>
      </c>
      <c r="AK352" s="107" t="str">
        <f t="shared" si="348"/>
        <v>-</v>
      </c>
      <c r="AL352" s="150">
        <f>AR352</f>
        <v>0</v>
      </c>
      <c r="AM352" s="121" t="str">
        <f>IFERROR(AL352/AP352,"")</f>
        <v/>
      </c>
      <c r="AN352" s="152">
        <f>COUNT(C345:AG345)</f>
        <v>28</v>
      </c>
      <c r="AO352" s="153">
        <f t="shared" si="349"/>
        <v>0</v>
      </c>
      <c r="AP352" s="153">
        <f t="shared" si="350"/>
        <v>0</v>
      </c>
      <c r="AQ352" s="153">
        <f>COUNTIF(C352:AG352,"○")</f>
        <v>0</v>
      </c>
      <c r="AR352" s="153">
        <f t="shared" si="351"/>
        <v>0</v>
      </c>
      <c r="AS352" s="49"/>
    </row>
    <row r="353" spans="1:45" s="4" customFormat="1" ht="20.100000000000001" hidden="1" customHeight="1" outlineLevel="1" x14ac:dyDescent="0.15">
      <c r="B353" s="60" t="str">
        <f>IF($V$5&lt;&gt;"",$V$5,"-")</f>
        <v>-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5"/>
      <c r="AH353" s="130" t="str">
        <f t="shared" si="346"/>
        <v>-</v>
      </c>
      <c r="AI353" s="148">
        <f t="shared" si="347"/>
        <v>0</v>
      </c>
      <c r="AJ353" s="53" t="str">
        <f t="shared" si="352"/>
        <v/>
      </c>
      <c r="AK353" s="107" t="str">
        <f t="shared" si="348"/>
        <v>-</v>
      </c>
      <c r="AL353" s="150">
        <f>AR353</f>
        <v>0</v>
      </c>
      <c r="AM353" s="121" t="str">
        <f>IFERROR(AL353/AP353,"")</f>
        <v/>
      </c>
      <c r="AN353" s="152">
        <f>COUNT(C345:AG345)</f>
        <v>28</v>
      </c>
      <c r="AO353" s="153">
        <f t="shared" si="349"/>
        <v>0</v>
      </c>
      <c r="AP353" s="153">
        <f t="shared" si="350"/>
        <v>0</v>
      </c>
      <c r="AQ353" s="153">
        <f>COUNTIF(C353:AG353,"○")</f>
        <v>0</v>
      </c>
      <c r="AR353" s="153">
        <f t="shared" si="351"/>
        <v>0</v>
      </c>
      <c r="AS353" s="49"/>
    </row>
    <row r="354" spans="1:45" s="4" customFormat="1" ht="20.100000000000001" hidden="1" customHeight="1" outlineLevel="1" thickBot="1" x14ac:dyDescent="0.2">
      <c r="B354" s="61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79"/>
      <c r="AH354" s="131" t="str">
        <f t="shared" si="346"/>
        <v>-</v>
      </c>
      <c r="AI354" s="5">
        <f t="shared" si="347"/>
        <v>0</v>
      </c>
      <c r="AJ354" s="66" t="str">
        <f>IFERROR(AI354/AO354,"")</f>
        <v/>
      </c>
      <c r="AK354" s="33" t="str">
        <f t="shared" si="348"/>
        <v>-</v>
      </c>
      <c r="AL354" s="122">
        <f t="shared" ref="AL354" si="353">AR354</f>
        <v>0</v>
      </c>
      <c r="AM354" s="117" t="str">
        <f t="shared" ref="AM354" si="354">IFERROR(AL354/AP354,"")</f>
        <v/>
      </c>
      <c r="AN354" s="152">
        <f>COUNT(C345:AG345)</f>
        <v>28</v>
      </c>
      <c r="AO354" s="153">
        <f t="shared" si="349"/>
        <v>0</v>
      </c>
      <c r="AP354" s="153">
        <f t="shared" si="350"/>
        <v>0</v>
      </c>
      <c r="AQ354" s="153">
        <f t="shared" ref="AQ354" si="355">COUNTIF(C354:AG354,"○")</f>
        <v>0</v>
      </c>
      <c r="AR354" s="153">
        <f>AR342+AQ354</f>
        <v>0</v>
      </c>
      <c r="AS354" s="49"/>
    </row>
    <row r="355" spans="1:45" hidden="1" outlineLevel="1" x14ac:dyDescent="0.15">
      <c r="AR355" s="35"/>
    </row>
    <row r="356" spans="1:45" s="4" customFormat="1" ht="12.95" hidden="1" customHeight="1" outlineLevel="1" x14ac:dyDescent="0.15">
      <c r="A356" s="2"/>
      <c r="B356" s="155" t="s">
        <v>0</v>
      </c>
      <c r="C356" s="199">
        <f>DATE(YEAR(C344),MONTH(C344)+1,DAY(C344))</f>
        <v>46447</v>
      </c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48" t="s">
        <v>17</v>
      </c>
      <c r="AI356" s="203" t="s">
        <v>48</v>
      </c>
      <c r="AJ356" s="204"/>
      <c r="AK356" s="205"/>
      <c r="AL356" s="240" t="s">
        <v>11</v>
      </c>
      <c r="AM356" s="241"/>
      <c r="AN356" s="234" t="s">
        <v>16</v>
      </c>
      <c r="AO356" s="215" t="s">
        <v>18</v>
      </c>
      <c r="AP356" s="189" t="s">
        <v>19</v>
      </c>
      <c r="AQ356" s="191"/>
      <c r="AR356" s="177"/>
    </row>
    <row r="357" spans="1:45" s="4" customFormat="1" ht="12.95" hidden="1" customHeight="1" outlineLevel="1" x14ac:dyDescent="0.15">
      <c r="A357" s="2"/>
      <c r="B357" s="12" t="s">
        <v>1</v>
      </c>
      <c r="C357" s="13">
        <f>DATE(YEAR(C356),MONTH(C356),DAY(C356))</f>
        <v>46447</v>
      </c>
      <c r="D357" s="13">
        <f>IF(MONTH(DATE(YEAR(C357),MONTH(C357),DAY(C357)+1))=MONTH($C356),DATE(YEAR(C357),MONTH(C357),DAY(C357)+1),"")</f>
        <v>46448</v>
      </c>
      <c r="E357" s="13">
        <f t="shared" ref="E357:AG357" si="356">IF(MONTH(DATE(YEAR(D357),MONTH(D357),DAY(D357)+1))=MONTH($C356),DATE(YEAR(D357),MONTH(D357),DAY(D357)+1),"")</f>
        <v>46449</v>
      </c>
      <c r="F357" s="18">
        <f t="shared" si="356"/>
        <v>46450</v>
      </c>
      <c r="G357" s="13">
        <f t="shared" si="356"/>
        <v>46451</v>
      </c>
      <c r="H357" s="13">
        <f t="shared" si="356"/>
        <v>46452</v>
      </c>
      <c r="I357" s="13">
        <f t="shared" si="356"/>
        <v>46453</v>
      </c>
      <c r="J357" s="13">
        <f t="shared" si="356"/>
        <v>46454</v>
      </c>
      <c r="K357" s="13">
        <f t="shared" si="356"/>
        <v>46455</v>
      </c>
      <c r="L357" s="13">
        <f t="shared" si="356"/>
        <v>46456</v>
      </c>
      <c r="M357" s="13">
        <f t="shared" si="356"/>
        <v>46457</v>
      </c>
      <c r="N357" s="13">
        <f t="shared" si="356"/>
        <v>46458</v>
      </c>
      <c r="O357" s="13">
        <f t="shared" si="356"/>
        <v>46459</v>
      </c>
      <c r="P357" s="13">
        <f t="shared" si="356"/>
        <v>46460</v>
      </c>
      <c r="Q357" s="13">
        <f t="shared" si="356"/>
        <v>46461</v>
      </c>
      <c r="R357" s="13">
        <f t="shared" si="356"/>
        <v>46462</v>
      </c>
      <c r="S357" s="13">
        <f t="shared" si="356"/>
        <v>46463</v>
      </c>
      <c r="T357" s="13">
        <f t="shared" si="356"/>
        <v>46464</v>
      </c>
      <c r="U357" s="13">
        <f t="shared" si="356"/>
        <v>46465</v>
      </c>
      <c r="V357" s="13">
        <f t="shared" si="356"/>
        <v>46466</v>
      </c>
      <c r="W357" s="13">
        <f t="shared" si="356"/>
        <v>46467</v>
      </c>
      <c r="X357" s="13">
        <f t="shared" si="356"/>
        <v>46468</v>
      </c>
      <c r="Y357" s="13">
        <f t="shared" si="356"/>
        <v>46469</v>
      </c>
      <c r="Z357" s="13">
        <f t="shared" si="356"/>
        <v>46470</v>
      </c>
      <c r="AA357" s="13">
        <f t="shared" si="356"/>
        <v>46471</v>
      </c>
      <c r="AB357" s="13">
        <f t="shared" si="356"/>
        <v>46472</v>
      </c>
      <c r="AC357" s="13">
        <f t="shared" si="356"/>
        <v>46473</v>
      </c>
      <c r="AD357" s="13">
        <f t="shared" si="356"/>
        <v>46474</v>
      </c>
      <c r="AE357" s="13">
        <f t="shared" si="356"/>
        <v>46475</v>
      </c>
      <c r="AF357" s="13">
        <f t="shared" si="356"/>
        <v>46476</v>
      </c>
      <c r="AG357" s="32">
        <f t="shared" si="356"/>
        <v>46477</v>
      </c>
      <c r="AH357" s="249"/>
      <c r="AI357" s="206"/>
      <c r="AJ357" s="207"/>
      <c r="AK357" s="208"/>
      <c r="AL357" s="242"/>
      <c r="AM357" s="243"/>
      <c r="AN357" s="235"/>
      <c r="AO357" s="216"/>
      <c r="AP357" s="190"/>
      <c r="AQ357" s="191"/>
      <c r="AR357" s="177"/>
    </row>
    <row r="358" spans="1:45" s="4" customFormat="1" ht="12.95" hidden="1" customHeight="1" outlineLevel="1" x14ac:dyDescent="0.15">
      <c r="A358" s="2"/>
      <c r="B358" s="12" t="s">
        <v>2</v>
      </c>
      <c r="C358" s="14" t="str">
        <f t="shared" ref="C358:AG358" si="357">TEXT(C357,"aaa")</f>
        <v>月</v>
      </c>
      <c r="D358" s="14" t="str">
        <f t="shared" si="357"/>
        <v>火</v>
      </c>
      <c r="E358" s="14" t="str">
        <f t="shared" si="357"/>
        <v>水</v>
      </c>
      <c r="F358" s="19" t="str">
        <f t="shared" si="357"/>
        <v>木</v>
      </c>
      <c r="G358" s="14" t="str">
        <f t="shared" si="357"/>
        <v>金</v>
      </c>
      <c r="H358" s="14" t="str">
        <f t="shared" si="357"/>
        <v>土</v>
      </c>
      <c r="I358" s="14" t="str">
        <f t="shared" si="357"/>
        <v>日</v>
      </c>
      <c r="J358" s="14" t="str">
        <f t="shared" si="357"/>
        <v>月</v>
      </c>
      <c r="K358" s="14" t="str">
        <f t="shared" si="357"/>
        <v>火</v>
      </c>
      <c r="L358" s="14" t="str">
        <f t="shared" si="357"/>
        <v>水</v>
      </c>
      <c r="M358" s="14" t="str">
        <f t="shared" si="357"/>
        <v>木</v>
      </c>
      <c r="N358" s="14" t="str">
        <f t="shared" si="357"/>
        <v>金</v>
      </c>
      <c r="O358" s="14" t="str">
        <f t="shared" si="357"/>
        <v>土</v>
      </c>
      <c r="P358" s="14" t="str">
        <f t="shared" si="357"/>
        <v>日</v>
      </c>
      <c r="Q358" s="14" t="str">
        <f t="shared" si="357"/>
        <v>月</v>
      </c>
      <c r="R358" s="14" t="str">
        <f t="shared" si="357"/>
        <v>火</v>
      </c>
      <c r="S358" s="14" t="str">
        <f t="shared" si="357"/>
        <v>水</v>
      </c>
      <c r="T358" s="14" t="str">
        <f t="shared" si="357"/>
        <v>木</v>
      </c>
      <c r="U358" s="14" t="str">
        <f t="shared" si="357"/>
        <v>金</v>
      </c>
      <c r="V358" s="14" t="str">
        <f t="shared" si="357"/>
        <v>土</v>
      </c>
      <c r="W358" s="14" t="str">
        <f t="shared" si="357"/>
        <v>日</v>
      </c>
      <c r="X358" s="14" t="str">
        <f t="shared" si="357"/>
        <v>月</v>
      </c>
      <c r="Y358" s="14" t="str">
        <f t="shared" si="357"/>
        <v>火</v>
      </c>
      <c r="Z358" s="14" t="str">
        <f t="shared" si="357"/>
        <v>水</v>
      </c>
      <c r="AA358" s="14" t="str">
        <f t="shared" si="357"/>
        <v>木</v>
      </c>
      <c r="AB358" s="14" t="str">
        <f t="shared" si="357"/>
        <v>金</v>
      </c>
      <c r="AC358" s="14" t="str">
        <f t="shared" si="357"/>
        <v>土</v>
      </c>
      <c r="AD358" s="14" t="str">
        <f t="shared" si="357"/>
        <v>日</v>
      </c>
      <c r="AE358" s="14" t="str">
        <f t="shared" si="357"/>
        <v>月</v>
      </c>
      <c r="AF358" s="14" t="str">
        <f t="shared" si="357"/>
        <v>火</v>
      </c>
      <c r="AG358" s="145" t="str">
        <f t="shared" si="357"/>
        <v>水</v>
      </c>
      <c r="AH358" s="249"/>
      <c r="AI358" s="193" t="s">
        <v>42</v>
      </c>
      <c r="AJ358" s="247" t="s">
        <v>12</v>
      </c>
      <c r="AK358" s="195" t="s">
        <v>49</v>
      </c>
      <c r="AL358" s="236" t="s">
        <v>42</v>
      </c>
      <c r="AM358" s="238" t="s">
        <v>13</v>
      </c>
      <c r="AN358" s="234">
        <f>COUNT(C357:AG357)</f>
        <v>31</v>
      </c>
      <c r="AO358" s="215">
        <f>AN358-AH358</f>
        <v>31</v>
      </c>
      <c r="AP358" s="215">
        <f>SUM(AO$8:AO360)</f>
        <v>912</v>
      </c>
      <c r="AQ358" s="56"/>
      <c r="AR358" s="55"/>
    </row>
    <row r="359" spans="1:45" s="4" customFormat="1" ht="27" hidden="1" customHeight="1" outlineLevel="1" x14ac:dyDescent="0.15">
      <c r="A359" s="3"/>
      <c r="B359" s="185" t="s">
        <v>3</v>
      </c>
      <c r="C359" s="187" t="str">
        <f>IFERROR(VLOOKUP(C357,祝日一覧!$A:$C,3,FALSE),"")</f>
        <v/>
      </c>
      <c r="D359" s="187" t="str">
        <f>IFERROR(VLOOKUP(D357,祝日一覧!$A:$C,3,FALSE),"")</f>
        <v/>
      </c>
      <c r="E359" s="187" t="str">
        <f>IFERROR(VLOOKUP(E357,祝日一覧!$A:$C,3,FALSE),"")</f>
        <v/>
      </c>
      <c r="F359" s="187" t="str">
        <f>IFERROR(VLOOKUP(F357,祝日一覧!$A:$C,3,FALSE),"")</f>
        <v/>
      </c>
      <c r="G359" s="187" t="str">
        <f>IFERROR(VLOOKUP(G357,祝日一覧!$A:$C,3,FALSE),"")</f>
        <v/>
      </c>
      <c r="H359" s="187" t="str">
        <f>IFERROR(VLOOKUP(H357,祝日一覧!$A:$C,3,FALSE),"")</f>
        <v/>
      </c>
      <c r="I359" s="187" t="str">
        <f>IFERROR(VLOOKUP(I357,祝日一覧!$A:$C,3,FALSE),"")</f>
        <v/>
      </c>
      <c r="J359" s="187" t="str">
        <f>IFERROR(VLOOKUP(J357,祝日一覧!$A:$C,3,FALSE),"")</f>
        <v/>
      </c>
      <c r="K359" s="187" t="str">
        <f>IFERROR(VLOOKUP(K357,祝日一覧!$A:$C,3,FALSE),"")</f>
        <v/>
      </c>
      <c r="L359" s="187" t="str">
        <f>IFERROR(VLOOKUP(L357,祝日一覧!$A:$C,3,FALSE),"")</f>
        <v/>
      </c>
      <c r="M359" s="187" t="str">
        <f>IFERROR(VLOOKUP(M357,祝日一覧!$A:$C,3,FALSE),"")</f>
        <v/>
      </c>
      <c r="N359" s="187" t="str">
        <f>IFERROR(VLOOKUP(N357,祝日一覧!$A:$C,3,FALSE),"")</f>
        <v/>
      </c>
      <c r="O359" s="187" t="str">
        <f>IFERROR(VLOOKUP(O357,祝日一覧!$A:$C,3,FALSE),"")</f>
        <v/>
      </c>
      <c r="P359" s="187" t="str">
        <f>IFERROR(VLOOKUP(P357,祝日一覧!$A:$C,3,FALSE),"")</f>
        <v/>
      </c>
      <c r="Q359" s="187" t="str">
        <f>IFERROR(VLOOKUP(Q357,祝日一覧!$A:$C,3,FALSE),"")</f>
        <v/>
      </c>
      <c r="R359" s="187" t="str">
        <f>IFERROR(VLOOKUP(R357,祝日一覧!$A:$C,3,FALSE),"")</f>
        <v/>
      </c>
      <c r="S359" s="187" t="str">
        <f>IFERROR(VLOOKUP(S357,祝日一覧!$A:$C,3,FALSE),"")</f>
        <v/>
      </c>
      <c r="T359" s="187" t="str">
        <f>IFERROR(VLOOKUP(T357,祝日一覧!$A:$C,3,FALSE),"")</f>
        <v/>
      </c>
      <c r="U359" s="187" t="str">
        <f>IFERROR(VLOOKUP(U357,祝日一覧!$A:$C,3,FALSE),"")</f>
        <v/>
      </c>
      <c r="V359" s="187" t="str">
        <f>IFERROR(VLOOKUP(V357,祝日一覧!$A:$C,3,FALSE),"")</f>
        <v/>
      </c>
      <c r="W359" s="187" t="str">
        <f>IFERROR(VLOOKUP(W357,祝日一覧!$A:$C,3,FALSE),"")</f>
        <v>春分の日</v>
      </c>
      <c r="X359" s="187" t="str">
        <f>IFERROR(VLOOKUP(X357,祝日一覧!$A:$C,3,FALSE),"")</f>
        <v>振替休日</v>
      </c>
      <c r="Y359" s="187" t="str">
        <f>IFERROR(VLOOKUP(Y357,祝日一覧!$A:$C,3,FALSE),"")</f>
        <v/>
      </c>
      <c r="Z359" s="187" t="str">
        <f>IFERROR(VLOOKUP(Z357,祝日一覧!$A:$C,3,FALSE),"")</f>
        <v/>
      </c>
      <c r="AA359" s="187" t="str">
        <f>IFERROR(VLOOKUP(AA357,祝日一覧!$A:$C,3,FALSE),"")</f>
        <v/>
      </c>
      <c r="AB359" s="187" t="str">
        <f>IFERROR(VLOOKUP(AB357,祝日一覧!$A:$C,3,FALSE),"")</f>
        <v/>
      </c>
      <c r="AC359" s="187" t="str">
        <f>IFERROR(VLOOKUP(AC357,祝日一覧!$A:$C,3,FALSE),"")</f>
        <v/>
      </c>
      <c r="AD359" s="187" t="str">
        <f>IFERROR(VLOOKUP(AD357,祝日一覧!$A:$C,3,FALSE),"")</f>
        <v/>
      </c>
      <c r="AE359" s="187" t="str">
        <f>IFERROR(VLOOKUP(AE357,祝日一覧!$A:$C,3,FALSE),"")</f>
        <v/>
      </c>
      <c r="AF359" s="187" t="str">
        <f>IFERROR(VLOOKUP(AF357,祝日一覧!$A:$C,3,FALSE),"")</f>
        <v/>
      </c>
      <c r="AG359" s="229" t="str">
        <f>IFERROR(VLOOKUP(AG357,祝日一覧!$A:$C,3,FALSE),"")</f>
        <v/>
      </c>
      <c r="AH359" s="249"/>
      <c r="AI359" s="193"/>
      <c r="AJ359" s="247"/>
      <c r="AK359" s="195"/>
      <c r="AL359" s="237"/>
      <c r="AM359" s="239"/>
      <c r="AN359" s="235"/>
      <c r="AO359" s="216"/>
      <c r="AP359" s="216"/>
      <c r="AQ359" s="57"/>
      <c r="AR359" s="58"/>
    </row>
    <row r="360" spans="1:45" s="4" customFormat="1" ht="20.100000000000001" hidden="1" customHeight="1" outlineLevel="1" thickBot="1" x14ac:dyDescent="0.2">
      <c r="B360" s="228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  <c r="AA360" s="227"/>
      <c r="AB360" s="227"/>
      <c r="AC360" s="227"/>
      <c r="AD360" s="227"/>
      <c r="AE360" s="227"/>
      <c r="AF360" s="227"/>
      <c r="AG360" s="230"/>
      <c r="AH360" s="250"/>
      <c r="AI360" s="5"/>
      <c r="AJ360" s="66" t="e">
        <f>AVERAGE(AJ361:AJ366)</f>
        <v>#DIV/0!</v>
      </c>
      <c r="AK360" s="33" t="e">
        <f>IF(AJ360&gt;=0.285,"達成","未")</f>
        <v>#DIV/0!</v>
      </c>
      <c r="AL360" s="116"/>
      <c r="AM360" s="117" t="e">
        <f>AVERAGE(AM361:AM365)</f>
        <v>#DIV/0!</v>
      </c>
      <c r="AN360" s="109" t="s">
        <v>69</v>
      </c>
      <c r="AO360" s="93" t="s">
        <v>70</v>
      </c>
      <c r="AP360" s="94" t="s">
        <v>71</v>
      </c>
      <c r="AQ360" s="96" t="s">
        <v>72</v>
      </c>
      <c r="AR360" s="96" t="s">
        <v>59</v>
      </c>
      <c r="AS360" s="88" t="s">
        <v>68</v>
      </c>
    </row>
    <row r="361" spans="1:45" s="4" customFormat="1" ht="20.100000000000001" hidden="1" customHeight="1" outlineLevel="1" x14ac:dyDescent="0.15">
      <c r="B361" s="69" t="str">
        <f>IF($R$5&lt;&gt;"",$R$5,"-")</f>
        <v>-</v>
      </c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98"/>
      <c r="AH361" s="132" t="str">
        <f t="shared" ref="AH361:AH366" si="358">IF(B361="-",B361,"手入力")</f>
        <v>-</v>
      </c>
      <c r="AI361" s="147">
        <f t="shared" ref="AI361:AI366" si="359">AQ361</f>
        <v>0</v>
      </c>
      <c r="AJ361" s="64" t="str">
        <f>IFERROR(AI361/AO361,"")</f>
        <v/>
      </c>
      <c r="AK361" s="106" t="str">
        <f>IFERROR(IF(B361="-",B361,IF(AI361/AO361&gt;=0.285,"達成","未")),"-")</f>
        <v>-</v>
      </c>
      <c r="AL361" s="149">
        <f>AR361</f>
        <v>0</v>
      </c>
      <c r="AM361" s="127" t="str">
        <f>IFERROR(AL361/AP361,"")</f>
        <v/>
      </c>
      <c r="AN361" s="152">
        <f>COUNT(C357:AG357)</f>
        <v>31</v>
      </c>
      <c r="AO361" s="153">
        <f>IF(OR(B361="-",B361=""),0,IFERROR(AN361-AH361,))</f>
        <v>0</v>
      </c>
      <c r="AP361" s="153">
        <f>AO361+AP349</f>
        <v>0</v>
      </c>
      <c r="AQ361" s="143">
        <f>COUNTIF(C361:AG361,"○")</f>
        <v>0</v>
      </c>
      <c r="AR361" s="143">
        <f>AR349+AQ361</f>
        <v>0</v>
      </c>
      <c r="AS361" s="144">
        <f>IF(AS362&gt;=1,0,IF(SUM(AO361:AO366)=0,1,IF(AK360="達成",1,0)))</f>
        <v>1</v>
      </c>
    </row>
    <row r="362" spans="1:45" s="4" customFormat="1" ht="20.100000000000001" hidden="1" customHeight="1" outlineLevel="1" x14ac:dyDescent="0.15">
      <c r="B362" s="60" t="str">
        <f>IF($S$5&lt;&gt;"",$S$5,"-")</f>
        <v>-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5"/>
      <c r="AH362" s="130" t="str">
        <f t="shared" si="358"/>
        <v>-</v>
      </c>
      <c r="AI362" s="148">
        <f t="shared" si="359"/>
        <v>0</v>
      </c>
      <c r="AJ362" s="53" t="str">
        <f>IFERROR(AI362/AO362,"")</f>
        <v/>
      </c>
      <c r="AK362" s="107" t="str">
        <f t="shared" ref="AK362:AK366" si="360">IFERROR(IF(B362="-",B362,IF(AI362/AO362&gt;=0.285,"達成","未")),"-")</f>
        <v>-</v>
      </c>
      <c r="AL362" s="150">
        <f>AR362</f>
        <v>0</v>
      </c>
      <c r="AM362" s="121" t="str">
        <f>IFERROR(AL362/AP362,"")</f>
        <v/>
      </c>
      <c r="AN362" s="152">
        <f>COUNT(C357:AG357)</f>
        <v>31</v>
      </c>
      <c r="AO362" s="153">
        <f>IF(OR(B362="-",B362=""),0,IFERROR(AN362-AH362,))</f>
        <v>0</v>
      </c>
      <c r="AP362" s="153">
        <f>AO362+AP350</f>
        <v>0</v>
      </c>
      <c r="AQ362" s="153">
        <f>COUNTIF(C362:AG362,"○")</f>
        <v>0</v>
      </c>
      <c r="AR362" s="153">
        <f>AR350+AQ362</f>
        <v>0</v>
      </c>
      <c r="AS362" s="49">
        <f>COUNTIF(AH361:AH366,"手入力")</f>
        <v>0</v>
      </c>
    </row>
    <row r="363" spans="1:45" s="4" customFormat="1" ht="20.100000000000001" hidden="1" customHeight="1" outlineLevel="1" x14ac:dyDescent="0.15">
      <c r="B363" s="60" t="str">
        <f>IF($T$5&lt;&gt;"",$T$5,"-")</f>
        <v>-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5"/>
      <c r="AH363" s="130" t="str">
        <f t="shared" si="358"/>
        <v>-</v>
      </c>
      <c r="AI363" s="148">
        <f t="shared" si="359"/>
        <v>0</v>
      </c>
      <c r="AJ363" s="53" t="str">
        <f>IFERROR(AI363/AO363,"")</f>
        <v/>
      </c>
      <c r="AK363" s="107" t="str">
        <f t="shared" si="360"/>
        <v>-</v>
      </c>
      <c r="AL363" s="150">
        <f>AR363</f>
        <v>0</v>
      </c>
      <c r="AM363" s="121" t="str">
        <f>IFERROR(AL363/AP363,"")</f>
        <v/>
      </c>
      <c r="AN363" s="152">
        <f>COUNT(C357:AG357)</f>
        <v>31</v>
      </c>
      <c r="AO363" s="153">
        <f t="shared" ref="AO363:AO366" si="361">IF(OR(B363="-",B363=""),0,IFERROR(AN363-AH363,))</f>
        <v>0</v>
      </c>
      <c r="AP363" s="153">
        <f t="shared" ref="AP363:AP366" si="362">AO363+AP351</f>
        <v>0</v>
      </c>
      <c r="AQ363" s="153">
        <f>COUNTIF(C363:AG363,"○")</f>
        <v>0</v>
      </c>
      <c r="AR363" s="153">
        <f t="shared" ref="AR363:AR365" si="363">AR351+AQ363</f>
        <v>0</v>
      </c>
      <c r="AS363" s="49"/>
    </row>
    <row r="364" spans="1:45" s="4" customFormat="1" ht="20.100000000000001" hidden="1" customHeight="1" outlineLevel="1" x14ac:dyDescent="0.15">
      <c r="B364" s="60" t="str">
        <f>IF($U$5&lt;&gt;"",$U$5,"-")</f>
        <v>-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5"/>
      <c r="AH364" s="130" t="str">
        <f t="shared" si="358"/>
        <v>-</v>
      </c>
      <c r="AI364" s="148">
        <f t="shared" si="359"/>
        <v>0</v>
      </c>
      <c r="AJ364" s="53" t="str">
        <f t="shared" ref="AJ364:AJ365" si="364">IFERROR(AI364/AO364,"")</f>
        <v/>
      </c>
      <c r="AK364" s="107" t="str">
        <f t="shared" si="360"/>
        <v>-</v>
      </c>
      <c r="AL364" s="150">
        <f>AR364</f>
        <v>0</v>
      </c>
      <c r="AM364" s="121" t="str">
        <f>IFERROR(AL364/AP364,"")</f>
        <v/>
      </c>
      <c r="AN364" s="152">
        <f>COUNT(C357:AG357)</f>
        <v>31</v>
      </c>
      <c r="AO364" s="153">
        <f t="shared" si="361"/>
        <v>0</v>
      </c>
      <c r="AP364" s="153">
        <f t="shared" si="362"/>
        <v>0</v>
      </c>
      <c r="AQ364" s="153">
        <f>COUNTIF(C364:AG364,"○")</f>
        <v>0</v>
      </c>
      <c r="AR364" s="153">
        <f t="shared" si="363"/>
        <v>0</v>
      </c>
      <c r="AS364" s="49"/>
    </row>
    <row r="365" spans="1:45" s="4" customFormat="1" ht="20.100000000000001" hidden="1" customHeight="1" outlineLevel="1" x14ac:dyDescent="0.15">
      <c r="B365" s="60" t="str">
        <f>IF($V$5&lt;&gt;"",$V$5,"-")</f>
        <v>-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5"/>
      <c r="AH365" s="130" t="str">
        <f t="shared" si="358"/>
        <v>-</v>
      </c>
      <c r="AI365" s="148">
        <f t="shared" si="359"/>
        <v>0</v>
      </c>
      <c r="AJ365" s="53" t="str">
        <f t="shared" si="364"/>
        <v/>
      </c>
      <c r="AK365" s="107" t="str">
        <f t="shared" si="360"/>
        <v>-</v>
      </c>
      <c r="AL365" s="150">
        <f>AR365</f>
        <v>0</v>
      </c>
      <c r="AM365" s="121" t="str">
        <f>IFERROR(AL365/AP365,"")</f>
        <v/>
      </c>
      <c r="AN365" s="152">
        <f>COUNT(C357:AG357)</f>
        <v>31</v>
      </c>
      <c r="AO365" s="153">
        <f t="shared" si="361"/>
        <v>0</v>
      </c>
      <c r="AP365" s="153">
        <f t="shared" si="362"/>
        <v>0</v>
      </c>
      <c r="AQ365" s="153">
        <f>COUNTIF(C365:AG365,"○")</f>
        <v>0</v>
      </c>
      <c r="AR365" s="153">
        <f t="shared" si="363"/>
        <v>0</v>
      </c>
      <c r="AS365" s="49"/>
    </row>
    <row r="366" spans="1:45" s="4" customFormat="1" ht="20.100000000000001" hidden="1" customHeight="1" outlineLevel="1" thickBot="1" x14ac:dyDescent="0.2">
      <c r="B366" s="61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79"/>
      <c r="AH366" s="131" t="str">
        <f t="shared" si="358"/>
        <v>-</v>
      </c>
      <c r="AI366" s="5">
        <f t="shared" si="359"/>
        <v>0</v>
      </c>
      <c r="AJ366" s="66" t="str">
        <f>IFERROR(AI366/AO366,"")</f>
        <v/>
      </c>
      <c r="AK366" s="33" t="str">
        <f t="shared" si="360"/>
        <v>-</v>
      </c>
      <c r="AL366" s="122">
        <f t="shared" ref="AL366" si="365">AR366</f>
        <v>0</v>
      </c>
      <c r="AM366" s="117" t="str">
        <f t="shared" ref="AM366" si="366">IFERROR(AL366/AP366,"")</f>
        <v/>
      </c>
      <c r="AN366" s="152">
        <f>COUNT(C357:AG357)</f>
        <v>31</v>
      </c>
      <c r="AO366" s="153">
        <f t="shared" si="361"/>
        <v>0</v>
      </c>
      <c r="AP366" s="153">
        <f t="shared" si="362"/>
        <v>0</v>
      </c>
      <c r="AQ366" s="153">
        <f t="shared" ref="AQ366" si="367">COUNTIF(C366:AG366,"○")</f>
        <v>0</v>
      </c>
      <c r="AR366" s="153">
        <f>AR354+AQ366</f>
        <v>0</v>
      </c>
      <c r="AS366" s="49"/>
    </row>
    <row r="367" spans="1:45" hidden="1" outlineLevel="1" x14ac:dyDescent="0.15">
      <c r="AR367" s="35"/>
    </row>
    <row r="368" spans="1:45" s="4" customFormat="1" ht="12.95" hidden="1" customHeight="1" outlineLevel="1" x14ac:dyDescent="0.15">
      <c r="A368" s="2"/>
      <c r="B368" s="155" t="s">
        <v>0</v>
      </c>
      <c r="C368" s="199">
        <f>DATE(YEAR(C356),MONTH(C356)+1,DAY(C356))</f>
        <v>46478</v>
      </c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48" t="s">
        <v>17</v>
      </c>
      <c r="AI368" s="203" t="s">
        <v>48</v>
      </c>
      <c r="AJ368" s="204"/>
      <c r="AK368" s="205"/>
      <c r="AL368" s="240" t="s">
        <v>11</v>
      </c>
      <c r="AM368" s="241"/>
      <c r="AN368" s="234" t="s">
        <v>16</v>
      </c>
      <c r="AO368" s="215" t="s">
        <v>18</v>
      </c>
      <c r="AP368" s="189" t="s">
        <v>19</v>
      </c>
      <c r="AQ368" s="191"/>
      <c r="AR368" s="177"/>
    </row>
    <row r="369" spans="1:45" s="4" customFormat="1" ht="12.95" hidden="1" customHeight="1" outlineLevel="1" x14ac:dyDescent="0.15">
      <c r="A369" s="2"/>
      <c r="B369" s="12" t="s">
        <v>1</v>
      </c>
      <c r="C369" s="13">
        <f>DATE(YEAR(C368),MONTH(C368),DAY(C368))</f>
        <v>46478</v>
      </c>
      <c r="D369" s="13">
        <f>IF(MONTH(DATE(YEAR(C369),MONTH(C369),DAY(C369)+1))=MONTH($C368),DATE(YEAR(C369),MONTH(C369),DAY(C369)+1),"")</f>
        <v>46479</v>
      </c>
      <c r="E369" s="13">
        <f t="shared" ref="E369:AG369" si="368">IF(MONTH(DATE(YEAR(D369),MONTH(D369),DAY(D369)+1))=MONTH($C368),DATE(YEAR(D369),MONTH(D369),DAY(D369)+1),"")</f>
        <v>46480</v>
      </c>
      <c r="F369" s="18">
        <f t="shared" si="368"/>
        <v>46481</v>
      </c>
      <c r="G369" s="13">
        <f t="shared" si="368"/>
        <v>46482</v>
      </c>
      <c r="H369" s="13">
        <f t="shared" si="368"/>
        <v>46483</v>
      </c>
      <c r="I369" s="13">
        <f t="shared" si="368"/>
        <v>46484</v>
      </c>
      <c r="J369" s="13">
        <f t="shared" si="368"/>
        <v>46485</v>
      </c>
      <c r="K369" s="13">
        <f t="shared" si="368"/>
        <v>46486</v>
      </c>
      <c r="L369" s="13">
        <f t="shared" si="368"/>
        <v>46487</v>
      </c>
      <c r="M369" s="13">
        <f t="shared" si="368"/>
        <v>46488</v>
      </c>
      <c r="N369" s="13">
        <f t="shared" si="368"/>
        <v>46489</v>
      </c>
      <c r="O369" s="13">
        <f t="shared" si="368"/>
        <v>46490</v>
      </c>
      <c r="P369" s="13">
        <f t="shared" si="368"/>
        <v>46491</v>
      </c>
      <c r="Q369" s="13">
        <f t="shared" si="368"/>
        <v>46492</v>
      </c>
      <c r="R369" s="13">
        <f t="shared" si="368"/>
        <v>46493</v>
      </c>
      <c r="S369" s="13">
        <f t="shared" si="368"/>
        <v>46494</v>
      </c>
      <c r="T369" s="13">
        <f t="shared" si="368"/>
        <v>46495</v>
      </c>
      <c r="U369" s="13">
        <f t="shared" si="368"/>
        <v>46496</v>
      </c>
      <c r="V369" s="13">
        <f t="shared" si="368"/>
        <v>46497</v>
      </c>
      <c r="W369" s="13">
        <f t="shared" si="368"/>
        <v>46498</v>
      </c>
      <c r="X369" s="13">
        <f t="shared" si="368"/>
        <v>46499</v>
      </c>
      <c r="Y369" s="13">
        <f t="shared" si="368"/>
        <v>46500</v>
      </c>
      <c r="Z369" s="13">
        <f t="shared" si="368"/>
        <v>46501</v>
      </c>
      <c r="AA369" s="13">
        <f t="shared" si="368"/>
        <v>46502</v>
      </c>
      <c r="AB369" s="13">
        <f t="shared" si="368"/>
        <v>46503</v>
      </c>
      <c r="AC369" s="13">
        <f t="shared" si="368"/>
        <v>46504</v>
      </c>
      <c r="AD369" s="13">
        <f t="shared" si="368"/>
        <v>46505</v>
      </c>
      <c r="AE369" s="13">
        <f t="shared" si="368"/>
        <v>46506</v>
      </c>
      <c r="AF369" s="13">
        <f t="shared" si="368"/>
        <v>46507</v>
      </c>
      <c r="AG369" s="32" t="str">
        <f t="shared" si="368"/>
        <v/>
      </c>
      <c r="AH369" s="249"/>
      <c r="AI369" s="206"/>
      <c r="AJ369" s="207"/>
      <c r="AK369" s="208"/>
      <c r="AL369" s="242"/>
      <c r="AM369" s="243"/>
      <c r="AN369" s="235"/>
      <c r="AO369" s="216"/>
      <c r="AP369" s="190"/>
      <c r="AQ369" s="191"/>
      <c r="AR369" s="177"/>
    </row>
    <row r="370" spans="1:45" s="4" customFormat="1" ht="12.95" hidden="1" customHeight="1" outlineLevel="1" x14ac:dyDescent="0.15">
      <c r="A370" s="2"/>
      <c r="B370" s="12" t="s">
        <v>2</v>
      </c>
      <c r="C370" s="14" t="str">
        <f t="shared" ref="C370:AG370" si="369">TEXT(C369,"aaa")</f>
        <v>木</v>
      </c>
      <c r="D370" s="14" t="str">
        <f t="shared" si="369"/>
        <v>金</v>
      </c>
      <c r="E370" s="14" t="str">
        <f t="shared" si="369"/>
        <v>土</v>
      </c>
      <c r="F370" s="19" t="str">
        <f t="shared" si="369"/>
        <v>日</v>
      </c>
      <c r="G370" s="14" t="str">
        <f t="shared" si="369"/>
        <v>月</v>
      </c>
      <c r="H370" s="14" t="str">
        <f t="shared" si="369"/>
        <v>火</v>
      </c>
      <c r="I370" s="14" t="str">
        <f t="shared" si="369"/>
        <v>水</v>
      </c>
      <c r="J370" s="14" t="str">
        <f t="shared" si="369"/>
        <v>木</v>
      </c>
      <c r="K370" s="14" t="str">
        <f t="shared" si="369"/>
        <v>金</v>
      </c>
      <c r="L370" s="14" t="str">
        <f t="shared" si="369"/>
        <v>土</v>
      </c>
      <c r="M370" s="14" t="str">
        <f t="shared" si="369"/>
        <v>日</v>
      </c>
      <c r="N370" s="14" t="str">
        <f t="shared" si="369"/>
        <v>月</v>
      </c>
      <c r="O370" s="14" t="str">
        <f t="shared" si="369"/>
        <v>火</v>
      </c>
      <c r="P370" s="14" t="str">
        <f t="shared" si="369"/>
        <v>水</v>
      </c>
      <c r="Q370" s="14" t="str">
        <f t="shared" si="369"/>
        <v>木</v>
      </c>
      <c r="R370" s="14" t="str">
        <f t="shared" si="369"/>
        <v>金</v>
      </c>
      <c r="S370" s="14" t="str">
        <f t="shared" si="369"/>
        <v>土</v>
      </c>
      <c r="T370" s="14" t="str">
        <f t="shared" si="369"/>
        <v>日</v>
      </c>
      <c r="U370" s="14" t="str">
        <f t="shared" si="369"/>
        <v>月</v>
      </c>
      <c r="V370" s="14" t="str">
        <f t="shared" si="369"/>
        <v>火</v>
      </c>
      <c r="W370" s="14" t="str">
        <f t="shared" si="369"/>
        <v>水</v>
      </c>
      <c r="X370" s="14" t="str">
        <f t="shared" si="369"/>
        <v>木</v>
      </c>
      <c r="Y370" s="14" t="str">
        <f t="shared" si="369"/>
        <v>金</v>
      </c>
      <c r="Z370" s="14" t="str">
        <f t="shared" si="369"/>
        <v>土</v>
      </c>
      <c r="AA370" s="14" t="str">
        <f t="shared" si="369"/>
        <v>日</v>
      </c>
      <c r="AB370" s="14" t="str">
        <f t="shared" si="369"/>
        <v>月</v>
      </c>
      <c r="AC370" s="14" t="str">
        <f t="shared" si="369"/>
        <v>火</v>
      </c>
      <c r="AD370" s="14" t="str">
        <f t="shared" si="369"/>
        <v>水</v>
      </c>
      <c r="AE370" s="14" t="str">
        <f t="shared" si="369"/>
        <v>木</v>
      </c>
      <c r="AF370" s="14" t="str">
        <f t="shared" si="369"/>
        <v>金</v>
      </c>
      <c r="AG370" s="145" t="str">
        <f t="shared" si="369"/>
        <v/>
      </c>
      <c r="AH370" s="249"/>
      <c r="AI370" s="193" t="s">
        <v>42</v>
      </c>
      <c r="AJ370" s="247" t="s">
        <v>12</v>
      </c>
      <c r="AK370" s="195" t="s">
        <v>49</v>
      </c>
      <c r="AL370" s="236" t="s">
        <v>42</v>
      </c>
      <c r="AM370" s="238" t="s">
        <v>13</v>
      </c>
      <c r="AN370" s="234">
        <f>COUNT(C369:AG369)</f>
        <v>30</v>
      </c>
      <c r="AO370" s="215">
        <f>AN370-AH370</f>
        <v>30</v>
      </c>
      <c r="AP370" s="215">
        <f>SUM(AO$8:AO372)</f>
        <v>942</v>
      </c>
      <c r="AQ370" s="56"/>
      <c r="AR370" s="55"/>
    </row>
    <row r="371" spans="1:45" s="4" customFormat="1" ht="27" hidden="1" customHeight="1" outlineLevel="1" x14ac:dyDescent="0.15">
      <c r="A371" s="3"/>
      <c r="B371" s="185" t="s">
        <v>3</v>
      </c>
      <c r="C371" s="187" t="str">
        <f>IFERROR(VLOOKUP(C369,祝日一覧!$A:$C,3,FALSE),"")</f>
        <v/>
      </c>
      <c r="D371" s="187" t="str">
        <f>IFERROR(VLOOKUP(D369,祝日一覧!$A:$C,3,FALSE),"")</f>
        <v/>
      </c>
      <c r="E371" s="187" t="str">
        <f>IFERROR(VLOOKUP(E369,祝日一覧!$A:$C,3,FALSE),"")</f>
        <v/>
      </c>
      <c r="F371" s="187" t="str">
        <f>IFERROR(VLOOKUP(F369,祝日一覧!$A:$C,3,FALSE),"")</f>
        <v/>
      </c>
      <c r="G371" s="187" t="str">
        <f>IFERROR(VLOOKUP(G369,祝日一覧!$A:$C,3,FALSE),"")</f>
        <v/>
      </c>
      <c r="H371" s="187" t="str">
        <f>IFERROR(VLOOKUP(H369,祝日一覧!$A:$C,3,FALSE),"")</f>
        <v/>
      </c>
      <c r="I371" s="187" t="str">
        <f>IFERROR(VLOOKUP(I369,祝日一覧!$A:$C,3,FALSE),"")</f>
        <v/>
      </c>
      <c r="J371" s="187" t="str">
        <f>IFERROR(VLOOKUP(J369,祝日一覧!$A:$C,3,FALSE),"")</f>
        <v/>
      </c>
      <c r="K371" s="187" t="str">
        <f>IFERROR(VLOOKUP(K369,祝日一覧!$A:$C,3,FALSE),"")</f>
        <v/>
      </c>
      <c r="L371" s="187" t="str">
        <f>IFERROR(VLOOKUP(L369,祝日一覧!$A:$C,3,FALSE),"")</f>
        <v/>
      </c>
      <c r="M371" s="187" t="str">
        <f>IFERROR(VLOOKUP(M369,祝日一覧!$A:$C,3,FALSE),"")</f>
        <v/>
      </c>
      <c r="N371" s="187" t="str">
        <f>IFERROR(VLOOKUP(N369,祝日一覧!$A:$C,3,FALSE),"")</f>
        <v/>
      </c>
      <c r="O371" s="187" t="str">
        <f>IFERROR(VLOOKUP(O369,祝日一覧!$A:$C,3,FALSE),"")</f>
        <v/>
      </c>
      <c r="P371" s="187" t="str">
        <f>IFERROR(VLOOKUP(P369,祝日一覧!$A:$C,3,FALSE),"")</f>
        <v/>
      </c>
      <c r="Q371" s="187" t="str">
        <f>IFERROR(VLOOKUP(Q369,祝日一覧!$A:$C,3,FALSE),"")</f>
        <v/>
      </c>
      <c r="R371" s="187" t="str">
        <f>IFERROR(VLOOKUP(R369,祝日一覧!$A:$C,3,FALSE),"")</f>
        <v/>
      </c>
      <c r="S371" s="187" t="str">
        <f>IFERROR(VLOOKUP(S369,祝日一覧!$A:$C,3,FALSE),"")</f>
        <v/>
      </c>
      <c r="T371" s="187" t="str">
        <f>IFERROR(VLOOKUP(T369,祝日一覧!$A:$C,3,FALSE),"")</f>
        <v/>
      </c>
      <c r="U371" s="187" t="str">
        <f>IFERROR(VLOOKUP(U369,祝日一覧!$A:$C,3,FALSE),"")</f>
        <v/>
      </c>
      <c r="V371" s="187" t="str">
        <f>IFERROR(VLOOKUP(V369,祝日一覧!$A:$C,3,FALSE),"")</f>
        <v/>
      </c>
      <c r="W371" s="187" t="str">
        <f>IFERROR(VLOOKUP(W369,祝日一覧!$A:$C,3,FALSE),"")</f>
        <v/>
      </c>
      <c r="X371" s="187" t="str">
        <f>IFERROR(VLOOKUP(X369,祝日一覧!$A:$C,3,FALSE),"")</f>
        <v/>
      </c>
      <c r="Y371" s="187" t="str">
        <f>IFERROR(VLOOKUP(Y369,祝日一覧!$A:$C,3,FALSE),"")</f>
        <v/>
      </c>
      <c r="Z371" s="187" t="str">
        <f>IFERROR(VLOOKUP(Z369,祝日一覧!$A:$C,3,FALSE),"")</f>
        <v/>
      </c>
      <c r="AA371" s="187" t="str">
        <f>IFERROR(VLOOKUP(AA369,祝日一覧!$A:$C,3,FALSE),"")</f>
        <v/>
      </c>
      <c r="AB371" s="187" t="str">
        <f>IFERROR(VLOOKUP(AB369,祝日一覧!$A:$C,3,FALSE),"")</f>
        <v/>
      </c>
      <c r="AC371" s="187" t="str">
        <f>IFERROR(VLOOKUP(AC369,祝日一覧!$A:$C,3,FALSE),"")</f>
        <v/>
      </c>
      <c r="AD371" s="187" t="str">
        <f>IFERROR(VLOOKUP(AD369,祝日一覧!$A:$C,3,FALSE),"")</f>
        <v/>
      </c>
      <c r="AE371" s="187" t="str">
        <f>IFERROR(VLOOKUP(AE369,祝日一覧!$A:$C,3,FALSE),"")</f>
        <v>昭和の日</v>
      </c>
      <c r="AF371" s="187" t="str">
        <f>IFERROR(VLOOKUP(AF369,祝日一覧!$A:$C,3,FALSE),"")</f>
        <v/>
      </c>
      <c r="AG371" s="229" t="str">
        <f>IFERROR(VLOOKUP(AG369,祝日一覧!$A:$C,3,FALSE),"")</f>
        <v/>
      </c>
      <c r="AH371" s="249"/>
      <c r="AI371" s="193"/>
      <c r="AJ371" s="247"/>
      <c r="AK371" s="195"/>
      <c r="AL371" s="237"/>
      <c r="AM371" s="239"/>
      <c r="AN371" s="235"/>
      <c r="AO371" s="216"/>
      <c r="AP371" s="216"/>
      <c r="AQ371" s="57"/>
      <c r="AR371" s="58"/>
    </row>
    <row r="372" spans="1:45" s="4" customFormat="1" ht="20.100000000000001" hidden="1" customHeight="1" outlineLevel="1" thickBot="1" x14ac:dyDescent="0.2">
      <c r="B372" s="228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  <c r="AA372" s="227"/>
      <c r="AB372" s="227"/>
      <c r="AC372" s="227"/>
      <c r="AD372" s="227"/>
      <c r="AE372" s="227"/>
      <c r="AF372" s="227"/>
      <c r="AG372" s="230"/>
      <c r="AH372" s="250"/>
      <c r="AI372" s="5"/>
      <c r="AJ372" s="66" t="e">
        <f>AVERAGE(AJ373:AJ378)</f>
        <v>#DIV/0!</v>
      </c>
      <c r="AK372" s="33" t="e">
        <f>IF(AJ372&gt;=0.285,"達成","未")</f>
        <v>#DIV/0!</v>
      </c>
      <c r="AL372" s="116"/>
      <c r="AM372" s="117" t="e">
        <f>AVERAGE(AM373:AM377)</f>
        <v>#DIV/0!</v>
      </c>
      <c r="AN372" s="109" t="s">
        <v>69</v>
      </c>
      <c r="AO372" s="93" t="s">
        <v>70</v>
      </c>
      <c r="AP372" s="94" t="s">
        <v>71</v>
      </c>
      <c r="AQ372" s="96" t="s">
        <v>72</v>
      </c>
      <c r="AR372" s="96" t="s">
        <v>59</v>
      </c>
      <c r="AS372" s="88" t="s">
        <v>68</v>
      </c>
    </row>
    <row r="373" spans="1:45" s="4" customFormat="1" ht="20.100000000000001" hidden="1" customHeight="1" outlineLevel="1" x14ac:dyDescent="0.15">
      <c r="B373" s="69" t="str">
        <f>IF($R$5&lt;&gt;"",$R$5,"-")</f>
        <v>-</v>
      </c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98"/>
      <c r="AH373" s="132" t="str">
        <f t="shared" ref="AH373:AH378" si="370">IF(B373="-",B373,"手入力")</f>
        <v>-</v>
      </c>
      <c r="AI373" s="147">
        <f t="shared" ref="AI373:AI378" si="371">AQ373</f>
        <v>0</v>
      </c>
      <c r="AJ373" s="64" t="str">
        <f>IFERROR(AI373/AO373,"")</f>
        <v/>
      </c>
      <c r="AK373" s="106" t="str">
        <f>IFERROR(IF(B373="-",B373,IF(AI373/AO373&gt;=0.285,"達成","未")),"-")</f>
        <v>-</v>
      </c>
      <c r="AL373" s="149">
        <f>AR373</f>
        <v>0</v>
      </c>
      <c r="AM373" s="127" t="str">
        <f>IFERROR(AL373/AP373,"")</f>
        <v/>
      </c>
      <c r="AN373" s="152">
        <f>COUNT(C369:AG369)</f>
        <v>30</v>
      </c>
      <c r="AO373" s="153">
        <f>IF(OR(B373="-",B373=""),0,IFERROR(AN373-AH373,))</f>
        <v>0</v>
      </c>
      <c r="AP373" s="153">
        <f>AO373+AP361</f>
        <v>0</v>
      </c>
      <c r="AQ373" s="143">
        <f>COUNTIF(C373:AG373,"○")</f>
        <v>0</v>
      </c>
      <c r="AR373" s="143">
        <f>AR361+AQ373</f>
        <v>0</v>
      </c>
      <c r="AS373" s="144">
        <f>IF(AS374&gt;=1,0,IF(SUM(AO373:AO378)=0,1,IF(AK372="達成",1,0)))</f>
        <v>1</v>
      </c>
    </row>
    <row r="374" spans="1:45" s="4" customFormat="1" ht="20.100000000000001" hidden="1" customHeight="1" outlineLevel="1" x14ac:dyDescent="0.15">
      <c r="B374" s="60" t="str">
        <f>IF($S$5&lt;&gt;"",$S$5,"-")</f>
        <v>-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5"/>
      <c r="AH374" s="130" t="str">
        <f t="shared" si="370"/>
        <v>-</v>
      </c>
      <c r="AI374" s="148">
        <f t="shared" si="371"/>
        <v>0</v>
      </c>
      <c r="AJ374" s="53" t="str">
        <f>IFERROR(AI374/AO374,"")</f>
        <v/>
      </c>
      <c r="AK374" s="107" t="str">
        <f t="shared" ref="AK374:AK378" si="372">IFERROR(IF(B374="-",B374,IF(AI374/AO374&gt;=0.285,"達成","未")),"-")</f>
        <v>-</v>
      </c>
      <c r="AL374" s="150">
        <f>AR374</f>
        <v>0</v>
      </c>
      <c r="AM374" s="121" t="str">
        <f>IFERROR(AL374/AP374,"")</f>
        <v/>
      </c>
      <c r="AN374" s="152">
        <f>COUNT(C369:AG369)</f>
        <v>30</v>
      </c>
      <c r="AO374" s="153">
        <f>IF(OR(B374="-",B374=""),0,IFERROR(AN374-AH374,))</f>
        <v>0</v>
      </c>
      <c r="AP374" s="153">
        <f>AO374+AP362</f>
        <v>0</v>
      </c>
      <c r="AQ374" s="153">
        <f>COUNTIF(C374:AG374,"○")</f>
        <v>0</v>
      </c>
      <c r="AR374" s="153">
        <f>AR362+AQ374</f>
        <v>0</v>
      </c>
      <c r="AS374" s="49">
        <f>COUNTIF(AH373:AH378,"手入力")</f>
        <v>0</v>
      </c>
    </row>
    <row r="375" spans="1:45" s="4" customFormat="1" ht="20.100000000000001" hidden="1" customHeight="1" outlineLevel="1" x14ac:dyDescent="0.15">
      <c r="B375" s="60" t="str">
        <f>IF($T$5&lt;&gt;"",$T$5,"-")</f>
        <v>-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5"/>
      <c r="AH375" s="130" t="str">
        <f t="shared" si="370"/>
        <v>-</v>
      </c>
      <c r="AI375" s="148">
        <f t="shared" si="371"/>
        <v>0</v>
      </c>
      <c r="AJ375" s="53" t="str">
        <f>IFERROR(AI375/AO375,"")</f>
        <v/>
      </c>
      <c r="AK375" s="107" t="str">
        <f t="shared" si="372"/>
        <v>-</v>
      </c>
      <c r="AL375" s="150">
        <f>AR375</f>
        <v>0</v>
      </c>
      <c r="AM375" s="121" t="str">
        <f>IFERROR(AL375/AP375,"")</f>
        <v/>
      </c>
      <c r="AN375" s="152">
        <f>COUNT(C369:AG369)</f>
        <v>30</v>
      </c>
      <c r="AO375" s="153">
        <f t="shared" ref="AO375:AO378" si="373">IF(OR(B375="-",B375=""),0,IFERROR(AN375-AH375,))</f>
        <v>0</v>
      </c>
      <c r="AP375" s="153">
        <f t="shared" ref="AP375:AP378" si="374">AO375+AP363</f>
        <v>0</v>
      </c>
      <c r="AQ375" s="153">
        <f>COUNTIF(C375:AG375,"○")</f>
        <v>0</v>
      </c>
      <c r="AR375" s="153">
        <f t="shared" ref="AR375:AR377" si="375">AR363+AQ375</f>
        <v>0</v>
      </c>
      <c r="AS375" s="49"/>
    </row>
    <row r="376" spans="1:45" s="4" customFormat="1" ht="20.100000000000001" hidden="1" customHeight="1" outlineLevel="1" x14ac:dyDescent="0.15">
      <c r="B376" s="60" t="str">
        <f>IF($U$5&lt;&gt;"",$U$5,"-")</f>
        <v>-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5"/>
      <c r="AH376" s="130" t="str">
        <f t="shared" si="370"/>
        <v>-</v>
      </c>
      <c r="AI376" s="148">
        <f t="shared" si="371"/>
        <v>0</v>
      </c>
      <c r="AJ376" s="53" t="str">
        <f t="shared" ref="AJ376:AJ377" si="376">IFERROR(AI376/AO376,"")</f>
        <v/>
      </c>
      <c r="AK376" s="107" t="str">
        <f t="shared" si="372"/>
        <v>-</v>
      </c>
      <c r="AL376" s="150">
        <f>AR376</f>
        <v>0</v>
      </c>
      <c r="AM376" s="121" t="str">
        <f>IFERROR(AL376/AP376,"")</f>
        <v/>
      </c>
      <c r="AN376" s="152">
        <f>COUNT(C369:AG369)</f>
        <v>30</v>
      </c>
      <c r="AO376" s="153">
        <f t="shared" si="373"/>
        <v>0</v>
      </c>
      <c r="AP376" s="153">
        <f t="shared" si="374"/>
        <v>0</v>
      </c>
      <c r="AQ376" s="153">
        <f>COUNTIF(C376:AG376,"○")</f>
        <v>0</v>
      </c>
      <c r="AR376" s="153">
        <f t="shared" si="375"/>
        <v>0</v>
      </c>
      <c r="AS376" s="49"/>
    </row>
    <row r="377" spans="1:45" s="4" customFormat="1" ht="20.100000000000001" hidden="1" customHeight="1" outlineLevel="1" x14ac:dyDescent="0.15">
      <c r="B377" s="60" t="str">
        <f>IF($V$5&lt;&gt;"",$V$5,"-")</f>
        <v>-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5"/>
      <c r="AH377" s="130" t="str">
        <f t="shared" si="370"/>
        <v>-</v>
      </c>
      <c r="AI377" s="148">
        <f t="shared" si="371"/>
        <v>0</v>
      </c>
      <c r="AJ377" s="53" t="str">
        <f t="shared" si="376"/>
        <v/>
      </c>
      <c r="AK377" s="107" t="str">
        <f t="shared" si="372"/>
        <v>-</v>
      </c>
      <c r="AL377" s="150">
        <f>AR377</f>
        <v>0</v>
      </c>
      <c r="AM377" s="121" t="str">
        <f>IFERROR(AL377/AP377,"")</f>
        <v/>
      </c>
      <c r="AN377" s="152">
        <f>COUNT(C369:AG369)</f>
        <v>30</v>
      </c>
      <c r="AO377" s="153">
        <f t="shared" si="373"/>
        <v>0</v>
      </c>
      <c r="AP377" s="153">
        <f t="shared" si="374"/>
        <v>0</v>
      </c>
      <c r="AQ377" s="153">
        <f>COUNTIF(C377:AG377,"○")</f>
        <v>0</v>
      </c>
      <c r="AR377" s="153">
        <f t="shared" si="375"/>
        <v>0</v>
      </c>
      <c r="AS377" s="49"/>
    </row>
    <row r="378" spans="1:45" s="4" customFormat="1" ht="20.100000000000001" hidden="1" customHeight="1" outlineLevel="1" thickBot="1" x14ac:dyDescent="0.2">
      <c r="B378" s="61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79"/>
      <c r="AH378" s="131" t="str">
        <f t="shared" si="370"/>
        <v>-</v>
      </c>
      <c r="AI378" s="5">
        <f t="shared" si="371"/>
        <v>0</v>
      </c>
      <c r="AJ378" s="66" t="str">
        <f>IFERROR(AI378/AO378,"")</f>
        <v/>
      </c>
      <c r="AK378" s="33" t="str">
        <f t="shared" si="372"/>
        <v>-</v>
      </c>
      <c r="AL378" s="122">
        <f t="shared" ref="AL378" si="377">AR378</f>
        <v>0</v>
      </c>
      <c r="AM378" s="117" t="str">
        <f t="shared" ref="AM378" si="378">IFERROR(AL378/AP378,"")</f>
        <v/>
      </c>
      <c r="AN378" s="152">
        <f>COUNT(C369:AG369)</f>
        <v>30</v>
      </c>
      <c r="AO378" s="153">
        <f t="shared" si="373"/>
        <v>0</v>
      </c>
      <c r="AP378" s="153">
        <f t="shared" si="374"/>
        <v>0</v>
      </c>
      <c r="AQ378" s="153">
        <f t="shared" ref="AQ378" si="379">COUNTIF(C378:AG378,"○")</f>
        <v>0</v>
      </c>
      <c r="AR378" s="153">
        <f>AR366+AQ378</f>
        <v>0</v>
      </c>
      <c r="AS378" s="49"/>
    </row>
    <row r="379" spans="1:45" hidden="1" outlineLevel="1" x14ac:dyDescent="0.15">
      <c r="AR379" s="35"/>
    </row>
    <row r="380" spans="1:45" s="4" customFormat="1" ht="12.95" hidden="1" customHeight="1" outlineLevel="1" x14ac:dyDescent="0.15">
      <c r="A380" s="2"/>
      <c r="B380" s="155" t="s">
        <v>0</v>
      </c>
      <c r="C380" s="199">
        <f>DATE(YEAR(C368),MONTH(C368)+1,DAY(C368))</f>
        <v>46508</v>
      </c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  <c r="AA380" s="200"/>
      <c r="AB380" s="200"/>
      <c r="AC380" s="200"/>
      <c r="AD380" s="200"/>
      <c r="AE380" s="200"/>
      <c r="AF380" s="200"/>
      <c r="AG380" s="200"/>
      <c r="AH380" s="248" t="s">
        <v>17</v>
      </c>
      <c r="AI380" s="203" t="s">
        <v>48</v>
      </c>
      <c r="AJ380" s="204"/>
      <c r="AK380" s="205"/>
      <c r="AL380" s="240" t="s">
        <v>11</v>
      </c>
      <c r="AM380" s="241"/>
      <c r="AN380" s="234" t="s">
        <v>16</v>
      </c>
      <c r="AO380" s="215" t="s">
        <v>18</v>
      </c>
      <c r="AP380" s="189" t="s">
        <v>19</v>
      </c>
      <c r="AQ380" s="191"/>
      <c r="AR380" s="177"/>
    </row>
    <row r="381" spans="1:45" s="4" customFormat="1" ht="12.95" hidden="1" customHeight="1" outlineLevel="1" x14ac:dyDescent="0.15">
      <c r="A381" s="2"/>
      <c r="B381" s="12" t="s">
        <v>1</v>
      </c>
      <c r="C381" s="13">
        <f>DATE(YEAR(C380),MONTH(C380),DAY(C380))</f>
        <v>46508</v>
      </c>
      <c r="D381" s="13">
        <f>IF(MONTH(DATE(YEAR(C381),MONTH(C381),DAY(C381)+1))=MONTH($C380),DATE(YEAR(C381),MONTH(C381),DAY(C381)+1),"")</f>
        <v>46509</v>
      </c>
      <c r="E381" s="13">
        <f t="shared" ref="E381:AG381" si="380">IF(MONTH(DATE(YEAR(D381),MONTH(D381),DAY(D381)+1))=MONTH($C380),DATE(YEAR(D381),MONTH(D381),DAY(D381)+1),"")</f>
        <v>46510</v>
      </c>
      <c r="F381" s="18">
        <f t="shared" si="380"/>
        <v>46511</v>
      </c>
      <c r="G381" s="13">
        <f t="shared" si="380"/>
        <v>46512</v>
      </c>
      <c r="H381" s="13">
        <f t="shared" si="380"/>
        <v>46513</v>
      </c>
      <c r="I381" s="13">
        <f t="shared" si="380"/>
        <v>46514</v>
      </c>
      <c r="J381" s="13">
        <f t="shared" si="380"/>
        <v>46515</v>
      </c>
      <c r="K381" s="13">
        <f t="shared" si="380"/>
        <v>46516</v>
      </c>
      <c r="L381" s="13">
        <f t="shared" si="380"/>
        <v>46517</v>
      </c>
      <c r="M381" s="13">
        <f t="shared" si="380"/>
        <v>46518</v>
      </c>
      <c r="N381" s="13">
        <f t="shared" si="380"/>
        <v>46519</v>
      </c>
      <c r="O381" s="13">
        <f t="shared" si="380"/>
        <v>46520</v>
      </c>
      <c r="P381" s="13">
        <f t="shared" si="380"/>
        <v>46521</v>
      </c>
      <c r="Q381" s="13">
        <f t="shared" si="380"/>
        <v>46522</v>
      </c>
      <c r="R381" s="13">
        <f t="shared" si="380"/>
        <v>46523</v>
      </c>
      <c r="S381" s="13">
        <f t="shared" si="380"/>
        <v>46524</v>
      </c>
      <c r="T381" s="13">
        <f t="shared" si="380"/>
        <v>46525</v>
      </c>
      <c r="U381" s="13">
        <f t="shared" si="380"/>
        <v>46526</v>
      </c>
      <c r="V381" s="13">
        <f t="shared" si="380"/>
        <v>46527</v>
      </c>
      <c r="W381" s="13">
        <f t="shared" si="380"/>
        <v>46528</v>
      </c>
      <c r="X381" s="13">
        <f t="shared" si="380"/>
        <v>46529</v>
      </c>
      <c r="Y381" s="13">
        <f t="shared" si="380"/>
        <v>46530</v>
      </c>
      <c r="Z381" s="13">
        <f t="shared" si="380"/>
        <v>46531</v>
      </c>
      <c r="AA381" s="13">
        <f t="shared" si="380"/>
        <v>46532</v>
      </c>
      <c r="AB381" s="13">
        <f t="shared" si="380"/>
        <v>46533</v>
      </c>
      <c r="AC381" s="13">
        <f t="shared" si="380"/>
        <v>46534</v>
      </c>
      <c r="AD381" s="13">
        <f t="shared" si="380"/>
        <v>46535</v>
      </c>
      <c r="AE381" s="13">
        <f t="shared" si="380"/>
        <v>46536</v>
      </c>
      <c r="AF381" s="13">
        <f t="shared" si="380"/>
        <v>46537</v>
      </c>
      <c r="AG381" s="32">
        <f t="shared" si="380"/>
        <v>46538</v>
      </c>
      <c r="AH381" s="249"/>
      <c r="AI381" s="206"/>
      <c r="AJ381" s="207"/>
      <c r="AK381" s="208"/>
      <c r="AL381" s="242"/>
      <c r="AM381" s="243"/>
      <c r="AN381" s="235"/>
      <c r="AO381" s="216"/>
      <c r="AP381" s="190"/>
      <c r="AQ381" s="191"/>
      <c r="AR381" s="177"/>
    </row>
    <row r="382" spans="1:45" s="4" customFormat="1" ht="12.95" hidden="1" customHeight="1" outlineLevel="1" x14ac:dyDescent="0.15">
      <c r="A382" s="2"/>
      <c r="B382" s="12" t="s">
        <v>2</v>
      </c>
      <c r="C382" s="14" t="str">
        <f t="shared" ref="C382:AG382" si="381">TEXT(C381,"aaa")</f>
        <v>土</v>
      </c>
      <c r="D382" s="14" t="str">
        <f t="shared" si="381"/>
        <v>日</v>
      </c>
      <c r="E382" s="14" t="str">
        <f t="shared" si="381"/>
        <v>月</v>
      </c>
      <c r="F382" s="19" t="str">
        <f t="shared" si="381"/>
        <v>火</v>
      </c>
      <c r="G382" s="14" t="str">
        <f t="shared" si="381"/>
        <v>水</v>
      </c>
      <c r="H382" s="14" t="str">
        <f t="shared" si="381"/>
        <v>木</v>
      </c>
      <c r="I382" s="14" t="str">
        <f t="shared" si="381"/>
        <v>金</v>
      </c>
      <c r="J382" s="14" t="str">
        <f t="shared" si="381"/>
        <v>土</v>
      </c>
      <c r="K382" s="14" t="str">
        <f t="shared" si="381"/>
        <v>日</v>
      </c>
      <c r="L382" s="14" t="str">
        <f t="shared" si="381"/>
        <v>月</v>
      </c>
      <c r="M382" s="14" t="str">
        <f t="shared" si="381"/>
        <v>火</v>
      </c>
      <c r="N382" s="14" t="str">
        <f t="shared" si="381"/>
        <v>水</v>
      </c>
      <c r="O382" s="14" t="str">
        <f t="shared" si="381"/>
        <v>木</v>
      </c>
      <c r="P382" s="14" t="str">
        <f t="shared" si="381"/>
        <v>金</v>
      </c>
      <c r="Q382" s="14" t="str">
        <f t="shared" si="381"/>
        <v>土</v>
      </c>
      <c r="R382" s="14" t="str">
        <f t="shared" si="381"/>
        <v>日</v>
      </c>
      <c r="S382" s="14" t="str">
        <f t="shared" si="381"/>
        <v>月</v>
      </c>
      <c r="T382" s="14" t="str">
        <f t="shared" si="381"/>
        <v>火</v>
      </c>
      <c r="U382" s="14" t="str">
        <f t="shared" si="381"/>
        <v>水</v>
      </c>
      <c r="V382" s="14" t="str">
        <f t="shared" si="381"/>
        <v>木</v>
      </c>
      <c r="W382" s="14" t="str">
        <f t="shared" si="381"/>
        <v>金</v>
      </c>
      <c r="X382" s="14" t="str">
        <f t="shared" si="381"/>
        <v>土</v>
      </c>
      <c r="Y382" s="14" t="str">
        <f t="shared" si="381"/>
        <v>日</v>
      </c>
      <c r="Z382" s="14" t="str">
        <f t="shared" si="381"/>
        <v>月</v>
      </c>
      <c r="AA382" s="14" t="str">
        <f t="shared" si="381"/>
        <v>火</v>
      </c>
      <c r="AB382" s="14" t="str">
        <f t="shared" si="381"/>
        <v>水</v>
      </c>
      <c r="AC382" s="14" t="str">
        <f t="shared" si="381"/>
        <v>木</v>
      </c>
      <c r="AD382" s="14" t="str">
        <f t="shared" si="381"/>
        <v>金</v>
      </c>
      <c r="AE382" s="14" t="str">
        <f t="shared" si="381"/>
        <v>土</v>
      </c>
      <c r="AF382" s="14" t="str">
        <f t="shared" si="381"/>
        <v>日</v>
      </c>
      <c r="AG382" s="145" t="str">
        <f t="shared" si="381"/>
        <v>月</v>
      </c>
      <c r="AH382" s="249"/>
      <c r="AI382" s="193" t="s">
        <v>42</v>
      </c>
      <c r="AJ382" s="247" t="s">
        <v>12</v>
      </c>
      <c r="AK382" s="195" t="s">
        <v>49</v>
      </c>
      <c r="AL382" s="236" t="s">
        <v>42</v>
      </c>
      <c r="AM382" s="238" t="s">
        <v>13</v>
      </c>
      <c r="AN382" s="234">
        <f>COUNT(C381:AG381)</f>
        <v>31</v>
      </c>
      <c r="AO382" s="215">
        <f>AN382-AH382</f>
        <v>31</v>
      </c>
      <c r="AP382" s="215">
        <f>SUM(AO$8:AO384)</f>
        <v>973</v>
      </c>
      <c r="AQ382" s="56"/>
      <c r="AR382" s="55"/>
    </row>
    <row r="383" spans="1:45" s="4" customFormat="1" ht="27" hidden="1" customHeight="1" outlineLevel="1" x14ac:dyDescent="0.15">
      <c r="A383" s="3"/>
      <c r="B383" s="185" t="s">
        <v>3</v>
      </c>
      <c r="C383" s="187" t="str">
        <f>IFERROR(VLOOKUP(C381,祝日一覧!$A:$C,3,FALSE),"")</f>
        <v/>
      </c>
      <c r="D383" s="187" t="str">
        <f>IFERROR(VLOOKUP(D381,祝日一覧!$A:$C,3,FALSE),"")</f>
        <v/>
      </c>
      <c r="E383" s="187" t="str">
        <f>IFERROR(VLOOKUP(E381,祝日一覧!$A:$C,3,FALSE),"")</f>
        <v>憲法記念日</v>
      </c>
      <c r="F383" s="187" t="str">
        <f>IFERROR(VLOOKUP(F381,祝日一覧!$A:$C,3,FALSE),"")</f>
        <v>みどりの日</v>
      </c>
      <c r="G383" s="187" t="str">
        <f>IFERROR(VLOOKUP(G381,祝日一覧!$A:$C,3,FALSE),"")</f>
        <v>こどもの日</v>
      </c>
      <c r="H383" s="187" t="str">
        <f>IFERROR(VLOOKUP(H381,祝日一覧!$A:$C,3,FALSE),"")</f>
        <v/>
      </c>
      <c r="I383" s="187" t="str">
        <f>IFERROR(VLOOKUP(I381,祝日一覧!$A:$C,3,FALSE),"")</f>
        <v/>
      </c>
      <c r="J383" s="187" t="str">
        <f>IFERROR(VLOOKUP(J381,祝日一覧!$A:$C,3,FALSE),"")</f>
        <v/>
      </c>
      <c r="K383" s="187" t="str">
        <f>IFERROR(VLOOKUP(K381,祝日一覧!$A:$C,3,FALSE),"")</f>
        <v/>
      </c>
      <c r="L383" s="187" t="str">
        <f>IFERROR(VLOOKUP(L381,祝日一覧!$A:$C,3,FALSE),"")</f>
        <v/>
      </c>
      <c r="M383" s="187" t="str">
        <f>IFERROR(VLOOKUP(M381,祝日一覧!$A:$C,3,FALSE),"")</f>
        <v/>
      </c>
      <c r="N383" s="187" t="str">
        <f>IFERROR(VLOOKUP(N381,祝日一覧!$A:$C,3,FALSE),"")</f>
        <v/>
      </c>
      <c r="O383" s="187" t="str">
        <f>IFERROR(VLOOKUP(O381,祝日一覧!$A:$C,3,FALSE),"")</f>
        <v/>
      </c>
      <c r="P383" s="187" t="str">
        <f>IFERROR(VLOOKUP(P381,祝日一覧!$A:$C,3,FALSE),"")</f>
        <v/>
      </c>
      <c r="Q383" s="187" t="str">
        <f>IFERROR(VLOOKUP(Q381,祝日一覧!$A:$C,3,FALSE),"")</f>
        <v/>
      </c>
      <c r="R383" s="187" t="str">
        <f>IFERROR(VLOOKUP(R381,祝日一覧!$A:$C,3,FALSE),"")</f>
        <v/>
      </c>
      <c r="S383" s="187" t="str">
        <f>IFERROR(VLOOKUP(S381,祝日一覧!$A:$C,3,FALSE),"")</f>
        <v/>
      </c>
      <c r="T383" s="187" t="str">
        <f>IFERROR(VLOOKUP(T381,祝日一覧!$A:$C,3,FALSE),"")</f>
        <v/>
      </c>
      <c r="U383" s="187" t="str">
        <f>IFERROR(VLOOKUP(U381,祝日一覧!$A:$C,3,FALSE),"")</f>
        <v/>
      </c>
      <c r="V383" s="187" t="str">
        <f>IFERROR(VLOOKUP(V381,祝日一覧!$A:$C,3,FALSE),"")</f>
        <v/>
      </c>
      <c r="W383" s="187" t="str">
        <f>IFERROR(VLOOKUP(W381,祝日一覧!$A:$C,3,FALSE),"")</f>
        <v/>
      </c>
      <c r="X383" s="187" t="str">
        <f>IFERROR(VLOOKUP(X381,祝日一覧!$A:$C,3,FALSE),"")</f>
        <v/>
      </c>
      <c r="Y383" s="187" t="str">
        <f>IFERROR(VLOOKUP(Y381,祝日一覧!$A:$C,3,FALSE),"")</f>
        <v/>
      </c>
      <c r="Z383" s="187" t="str">
        <f>IFERROR(VLOOKUP(Z381,祝日一覧!$A:$C,3,FALSE),"")</f>
        <v/>
      </c>
      <c r="AA383" s="187" t="str">
        <f>IFERROR(VLOOKUP(AA381,祝日一覧!$A:$C,3,FALSE),"")</f>
        <v/>
      </c>
      <c r="AB383" s="187" t="str">
        <f>IFERROR(VLOOKUP(AB381,祝日一覧!$A:$C,3,FALSE),"")</f>
        <v/>
      </c>
      <c r="AC383" s="187" t="str">
        <f>IFERROR(VLOOKUP(AC381,祝日一覧!$A:$C,3,FALSE),"")</f>
        <v/>
      </c>
      <c r="AD383" s="187" t="str">
        <f>IFERROR(VLOOKUP(AD381,祝日一覧!$A:$C,3,FALSE),"")</f>
        <v/>
      </c>
      <c r="AE383" s="187" t="str">
        <f>IFERROR(VLOOKUP(AE381,祝日一覧!$A:$C,3,FALSE),"")</f>
        <v/>
      </c>
      <c r="AF383" s="187" t="str">
        <f>IFERROR(VLOOKUP(AF381,祝日一覧!$A:$C,3,FALSE),"")</f>
        <v/>
      </c>
      <c r="AG383" s="229" t="str">
        <f>IFERROR(VLOOKUP(AG381,祝日一覧!$A:$C,3,FALSE),"")</f>
        <v/>
      </c>
      <c r="AH383" s="249"/>
      <c r="AI383" s="193"/>
      <c r="AJ383" s="247"/>
      <c r="AK383" s="195"/>
      <c r="AL383" s="237"/>
      <c r="AM383" s="239"/>
      <c r="AN383" s="235"/>
      <c r="AO383" s="216"/>
      <c r="AP383" s="216"/>
      <c r="AQ383" s="57"/>
      <c r="AR383" s="58"/>
    </row>
    <row r="384" spans="1:45" s="4" customFormat="1" ht="20.100000000000001" hidden="1" customHeight="1" outlineLevel="1" thickBot="1" x14ac:dyDescent="0.2">
      <c r="B384" s="228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  <c r="AA384" s="227"/>
      <c r="AB384" s="227"/>
      <c r="AC384" s="227"/>
      <c r="AD384" s="227"/>
      <c r="AE384" s="227"/>
      <c r="AF384" s="227"/>
      <c r="AG384" s="230"/>
      <c r="AH384" s="250"/>
      <c r="AI384" s="5"/>
      <c r="AJ384" s="66" t="e">
        <f>AVERAGE(AJ385:AJ390)</f>
        <v>#DIV/0!</v>
      </c>
      <c r="AK384" s="33" t="e">
        <f>IF(AJ384&gt;=0.285,"達成","未")</f>
        <v>#DIV/0!</v>
      </c>
      <c r="AL384" s="116"/>
      <c r="AM384" s="117" t="e">
        <f>AVERAGE(AM385:AM389)</f>
        <v>#DIV/0!</v>
      </c>
      <c r="AN384" s="109" t="s">
        <v>69</v>
      </c>
      <c r="AO384" s="93" t="s">
        <v>70</v>
      </c>
      <c r="AP384" s="94" t="s">
        <v>71</v>
      </c>
      <c r="AQ384" s="96" t="s">
        <v>72</v>
      </c>
      <c r="AR384" s="96" t="s">
        <v>59</v>
      </c>
      <c r="AS384" s="88" t="s">
        <v>68</v>
      </c>
    </row>
    <row r="385" spans="1:45" s="4" customFormat="1" ht="20.100000000000001" hidden="1" customHeight="1" outlineLevel="1" x14ac:dyDescent="0.15">
      <c r="B385" s="69" t="str">
        <f>IF($R$5&lt;&gt;"",$R$5,"-")</f>
        <v>-</v>
      </c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98"/>
      <c r="AH385" s="132" t="str">
        <f t="shared" ref="AH385:AH390" si="382">IF(B385="-",B385,"手入力")</f>
        <v>-</v>
      </c>
      <c r="AI385" s="147">
        <f t="shared" ref="AI385:AI390" si="383">AQ385</f>
        <v>0</v>
      </c>
      <c r="AJ385" s="64" t="str">
        <f>IFERROR(AI385/AO385,"")</f>
        <v/>
      </c>
      <c r="AK385" s="106" t="str">
        <f>IFERROR(IF(B385="-",B385,IF(AI385/AO385&gt;=0.285,"達成","未")),"-")</f>
        <v>-</v>
      </c>
      <c r="AL385" s="149">
        <f>AR385</f>
        <v>0</v>
      </c>
      <c r="AM385" s="127" t="str">
        <f>IFERROR(AL385/AP385,"")</f>
        <v/>
      </c>
      <c r="AN385" s="152">
        <f>COUNT(C381:AG381)</f>
        <v>31</v>
      </c>
      <c r="AO385" s="153">
        <f>IF(OR(B385="-",B385=""),0,IFERROR(AN385-AH385,))</f>
        <v>0</v>
      </c>
      <c r="AP385" s="153">
        <f>AO385+AP373</f>
        <v>0</v>
      </c>
      <c r="AQ385" s="143">
        <f>COUNTIF(C385:AG385,"○")</f>
        <v>0</v>
      </c>
      <c r="AR385" s="143">
        <f>AR373+AQ385</f>
        <v>0</v>
      </c>
      <c r="AS385" s="144">
        <f>IF(AS386&gt;=1,0,IF(SUM(AO385:AO390)=0,1,IF(AK384="達成",1,0)))</f>
        <v>1</v>
      </c>
    </row>
    <row r="386" spans="1:45" s="4" customFormat="1" ht="20.100000000000001" hidden="1" customHeight="1" outlineLevel="1" x14ac:dyDescent="0.15">
      <c r="B386" s="60" t="str">
        <f>IF($S$5&lt;&gt;"",$S$5,"-")</f>
        <v>-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5"/>
      <c r="AH386" s="130" t="str">
        <f t="shared" si="382"/>
        <v>-</v>
      </c>
      <c r="AI386" s="148">
        <f t="shared" si="383"/>
        <v>0</v>
      </c>
      <c r="AJ386" s="53" t="str">
        <f>IFERROR(AI386/AO386,"")</f>
        <v/>
      </c>
      <c r="AK386" s="107" t="str">
        <f t="shared" ref="AK386:AK390" si="384">IFERROR(IF(B386="-",B386,IF(AI386/AO386&gt;=0.285,"達成","未")),"-")</f>
        <v>-</v>
      </c>
      <c r="AL386" s="150">
        <f>AR386</f>
        <v>0</v>
      </c>
      <c r="AM386" s="121" t="str">
        <f>IFERROR(AL386/AP386,"")</f>
        <v/>
      </c>
      <c r="AN386" s="152">
        <f>COUNT(C381:AG381)</f>
        <v>31</v>
      </c>
      <c r="AO386" s="153">
        <f>IF(OR(B386="-",B386=""),0,IFERROR(AN386-AH386,))</f>
        <v>0</v>
      </c>
      <c r="AP386" s="153">
        <f>AO386+AP374</f>
        <v>0</v>
      </c>
      <c r="AQ386" s="153">
        <f>COUNTIF(C386:AG386,"○")</f>
        <v>0</v>
      </c>
      <c r="AR386" s="153">
        <f>AR374+AQ386</f>
        <v>0</v>
      </c>
      <c r="AS386" s="49">
        <f>COUNTIF(AH385:AH390,"手入力")</f>
        <v>0</v>
      </c>
    </row>
    <row r="387" spans="1:45" s="4" customFormat="1" ht="20.100000000000001" hidden="1" customHeight="1" outlineLevel="1" x14ac:dyDescent="0.15">
      <c r="B387" s="60" t="str">
        <f>IF($T$5&lt;&gt;"",$T$5,"-")</f>
        <v>-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5"/>
      <c r="AH387" s="130" t="str">
        <f t="shared" si="382"/>
        <v>-</v>
      </c>
      <c r="AI387" s="148">
        <f t="shared" si="383"/>
        <v>0</v>
      </c>
      <c r="AJ387" s="53" t="str">
        <f>IFERROR(AI387/AO387,"")</f>
        <v/>
      </c>
      <c r="AK387" s="107" t="str">
        <f t="shared" si="384"/>
        <v>-</v>
      </c>
      <c r="AL387" s="150">
        <f>AR387</f>
        <v>0</v>
      </c>
      <c r="AM387" s="121" t="str">
        <f>IFERROR(AL387/AP387,"")</f>
        <v/>
      </c>
      <c r="AN387" s="152">
        <f>COUNT(C381:AG381)</f>
        <v>31</v>
      </c>
      <c r="AO387" s="153">
        <f t="shared" ref="AO387:AO390" si="385">IF(OR(B387="-",B387=""),0,IFERROR(AN387-AH387,))</f>
        <v>0</v>
      </c>
      <c r="AP387" s="153">
        <f t="shared" ref="AP387:AP390" si="386">AO387+AP375</f>
        <v>0</v>
      </c>
      <c r="AQ387" s="153">
        <f>COUNTIF(C387:AG387,"○")</f>
        <v>0</v>
      </c>
      <c r="AR387" s="153">
        <f t="shared" ref="AR387:AR389" si="387">AR375+AQ387</f>
        <v>0</v>
      </c>
      <c r="AS387" s="49"/>
    </row>
    <row r="388" spans="1:45" s="4" customFormat="1" ht="20.100000000000001" hidden="1" customHeight="1" outlineLevel="1" x14ac:dyDescent="0.15">
      <c r="B388" s="60" t="str">
        <f>IF($U$5&lt;&gt;"",$U$5,"-")</f>
        <v>-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5"/>
      <c r="AH388" s="130" t="str">
        <f t="shared" si="382"/>
        <v>-</v>
      </c>
      <c r="AI388" s="148">
        <f t="shared" si="383"/>
        <v>0</v>
      </c>
      <c r="AJ388" s="53" t="str">
        <f t="shared" ref="AJ388:AJ389" si="388">IFERROR(AI388/AO388,"")</f>
        <v/>
      </c>
      <c r="AK388" s="107" t="str">
        <f t="shared" si="384"/>
        <v>-</v>
      </c>
      <c r="AL388" s="150">
        <f>AR388</f>
        <v>0</v>
      </c>
      <c r="AM388" s="121" t="str">
        <f>IFERROR(AL388/AP388,"")</f>
        <v/>
      </c>
      <c r="AN388" s="152">
        <f>COUNT(C381:AG381)</f>
        <v>31</v>
      </c>
      <c r="AO388" s="153">
        <f t="shared" si="385"/>
        <v>0</v>
      </c>
      <c r="AP388" s="153">
        <f t="shared" si="386"/>
        <v>0</v>
      </c>
      <c r="AQ388" s="153">
        <f>COUNTIF(C388:AG388,"○")</f>
        <v>0</v>
      </c>
      <c r="AR388" s="153">
        <f t="shared" si="387"/>
        <v>0</v>
      </c>
      <c r="AS388" s="49"/>
    </row>
    <row r="389" spans="1:45" s="4" customFormat="1" ht="20.100000000000001" hidden="1" customHeight="1" outlineLevel="1" x14ac:dyDescent="0.15">
      <c r="B389" s="60" t="str">
        <f>IF($V$5&lt;&gt;"",$V$5,"-")</f>
        <v>-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5"/>
      <c r="AH389" s="130" t="str">
        <f t="shared" si="382"/>
        <v>-</v>
      </c>
      <c r="AI389" s="148">
        <f t="shared" si="383"/>
        <v>0</v>
      </c>
      <c r="AJ389" s="53" t="str">
        <f t="shared" si="388"/>
        <v/>
      </c>
      <c r="AK389" s="107" t="str">
        <f t="shared" si="384"/>
        <v>-</v>
      </c>
      <c r="AL389" s="150">
        <f>AR389</f>
        <v>0</v>
      </c>
      <c r="AM389" s="121" t="str">
        <f>IFERROR(AL389/AP389,"")</f>
        <v/>
      </c>
      <c r="AN389" s="152">
        <f>COUNT(C381:AG381)</f>
        <v>31</v>
      </c>
      <c r="AO389" s="153">
        <f t="shared" si="385"/>
        <v>0</v>
      </c>
      <c r="AP389" s="153">
        <f t="shared" si="386"/>
        <v>0</v>
      </c>
      <c r="AQ389" s="153">
        <f>COUNTIF(C389:AG389,"○")</f>
        <v>0</v>
      </c>
      <c r="AR389" s="153">
        <f t="shared" si="387"/>
        <v>0</v>
      </c>
      <c r="AS389" s="49"/>
    </row>
    <row r="390" spans="1:45" s="4" customFormat="1" ht="20.100000000000001" hidden="1" customHeight="1" outlineLevel="1" thickBot="1" x14ac:dyDescent="0.2">
      <c r="B390" s="61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79"/>
      <c r="AH390" s="131" t="str">
        <f t="shared" si="382"/>
        <v>-</v>
      </c>
      <c r="AI390" s="5">
        <f t="shared" si="383"/>
        <v>0</v>
      </c>
      <c r="AJ390" s="66" t="str">
        <f>IFERROR(AI390/AO390,"")</f>
        <v/>
      </c>
      <c r="AK390" s="33" t="str">
        <f t="shared" si="384"/>
        <v>-</v>
      </c>
      <c r="AL390" s="122">
        <f t="shared" ref="AL390" si="389">AR390</f>
        <v>0</v>
      </c>
      <c r="AM390" s="117" t="str">
        <f t="shared" ref="AM390" si="390">IFERROR(AL390/AP390,"")</f>
        <v/>
      </c>
      <c r="AN390" s="152">
        <f>COUNT(C381:AG381)</f>
        <v>31</v>
      </c>
      <c r="AO390" s="153">
        <f t="shared" si="385"/>
        <v>0</v>
      </c>
      <c r="AP390" s="153">
        <f t="shared" si="386"/>
        <v>0</v>
      </c>
      <c r="AQ390" s="153">
        <f t="shared" ref="AQ390" si="391">COUNTIF(C390:AG390,"○")</f>
        <v>0</v>
      </c>
      <c r="AR390" s="153">
        <f>AR378+AQ390</f>
        <v>0</v>
      </c>
      <c r="AS390" s="49"/>
    </row>
    <row r="391" spans="1:45" hidden="1" outlineLevel="1" x14ac:dyDescent="0.15">
      <c r="AR391" s="35"/>
    </row>
    <row r="392" spans="1:45" s="4" customFormat="1" ht="12.95" hidden="1" customHeight="1" outlineLevel="1" x14ac:dyDescent="0.15">
      <c r="A392" s="2"/>
      <c r="B392" s="155" t="s">
        <v>0</v>
      </c>
      <c r="C392" s="199">
        <f>DATE(YEAR(C380),MONTH(C380)+1,DAY(C380))</f>
        <v>46539</v>
      </c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  <c r="AA392" s="200"/>
      <c r="AB392" s="200"/>
      <c r="AC392" s="200"/>
      <c r="AD392" s="200"/>
      <c r="AE392" s="200"/>
      <c r="AF392" s="200"/>
      <c r="AG392" s="200"/>
      <c r="AH392" s="248" t="s">
        <v>17</v>
      </c>
      <c r="AI392" s="203" t="s">
        <v>48</v>
      </c>
      <c r="AJ392" s="204"/>
      <c r="AK392" s="205"/>
      <c r="AL392" s="240" t="s">
        <v>11</v>
      </c>
      <c r="AM392" s="241"/>
      <c r="AN392" s="234" t="s">
        <v>16</v>
      </c>
      <c r="AO392" s="215" t="s">
        <v>18</v>
      </c>
      <c r="AP392" s="189" t="s">
        <v>19</v>
      </c>
      <c r="AQ392" s="191"/>
      <c r="AR392" s="177"/>
    </row>
    <row r="393" spans="1:45" s="4" customFormat="1" ht="12.95" hidden="1" customHeight="1" outlineLevel="1" x14ac:dyDescent="0.15">
      <c r="A393" s="2"/>
      <c r="B393" s="12" t="s">
        <v>1</v>
      </c>
      <c r="C393" s="13">
        <f>DATE(YEAR(C392),MONTH(C392),DAY(C392))</f>
        <v>46539</v>
      </c>
      <c r="D393" s="13">
        <f>IF(MONTH(DATE(YEAR(C393),MONTH(C393),DAY(C393)+1))=MONTH($C392),DATE(YEAR(C393),MONTH(C393),DAY(C393)+1),"")</f>
        <v>46540</v>
      </c>
      <c r="E393" s="13">
        <f t="shared" ref="E393:AG393" si="392">IF(MONTH(DATE(YEAR(D393),MONTH(D393),DAY(D393)+1))=MONTH($C392),DATE(YEAR(D393),MONTH(D393),DAY(D393)+1),"")</f>
        <v>46541</v>
      </c>
      <c r="F393" s="18">
        <f t="shared" si="392"/>
        <v>46542</v>
      </c>
      <c r="G393" s="13">
        <f t="shared" si="392"/>
        <v>46543</v>
      </c>
      <c r="H393" s="13">
        <f t="shared" si="392"/>
        <v>46544</v>
      </c>
      <c r="I393" s="13">
        <f t="shared" si="392"/>
        <v>46545</v>
      </c>
      <c r="J393" s="13">
        <f t="shared" si="392"/>
        <v>46546</v>
      </c>
      <c r="K393" s="13">
        <f t="shared" si="392"/>
        <v>46547</v>
      </c>
      <c r="L393" s="13">
        <f t="shared" si="392"/>
        <v>46548</v>
      </c>
      <c r="M393" s="13">
        <f t="shared" si="392"/>
        <v>46549</v>
      </c>
      <c r="N393" s="13">
        <f t="shared" si="392"/>
        <v>46550</v>
      </c>
      <c r="O393" s="13">
        <f t="shared" si="392"/>
        <v>46551</v>
      </c>
      <c r="P393" s="13">
        <f t="shared" si="392"/>
        <v>46552</v>
      </c>
      <c r="Q393" s="13">
        <f t="shared" si="392"/>
        <v>46553</v>
      </c>
      <c r="R393" s="13">
        <f t="shared" si="392"/>
        <v>46554</v>
      </c>
      <c r="S393" s="13">
        <f t="shared" si="392"/>
        <v>46555</v>
      </c>
      <c r="T393" s="13">
        <f t="shared" si="392"/>
        <v>46556</v>
      </c>
      <c r="U393" s="13">
        <f t="shared" si="392"/>
        <v>46557</v>
      </c>
      <c r="V393" s="13">
        <f t="shared" si="392"/>
        <v>46558</v>
      </c>
      <c r="W393" s="13">
        <f t="shared" si="392"/>
        <v>46559</v>
      </c>
      <c r="X393" s="13">
        <f t="shared" si="392"/>
        <v>46560</v>
      </c>
      <c r="Y393" s="13">
        <f t="shared" si="392"/>
        <v>46561</v>
      </c>
      <c r="Z393" s="13">
        <f t="shared" si="392"/>
        <v>46562</v>
      </c>
      <c r="AA393" s="13">
        <f t="shared" si="392"/>
        <v>46563</v>
      </c>
      <c r="AB393" s="13">
        <f t="shared" si="392"/>
        <v>46564</v>
      </c>
      <c r="AC393" s="13">
        <f t="shared" si="392"/>
        <v>46565</v>
      </c>
      <c r="AD393" s="13">
        <f t="shared" si="392"/>
        <v>46566</v>
      </c>
      <c r="AE393" s="13">
        <f t="shared" si="392"/>
        <v>46567</v>
      </c>
      <c r="AF393" s="13">
        <f t="shared" si="392"/>
        <v>46568</v>
      </c>
      <c r="AG393" s="32" t="str">
        <f t="shared" si="392"/>
        <v/>
      </c>
      <c r="AH393" s="249"/>
      <c r="AI393" s="206"/>
      <c r="AJ393" s="207"/>
      <c r="AK393" s="208"/>
      <c r="AL393" s="242"/>
      <c r="AM393" s="243"/>
      <c r="AN393" s="235"/>
      <c r="AO393" s="216"/>
      <c r="AP393" s="190"/>
      <c r="AQ393" s="191"/>
      <c r="AR393" s="177"/>
    </row>
    <row r="394" spans="1:45" s="4" customFormat="1" ht="12.95" hidden="1" customHeight="1" outlineLevel="1" x14ac:dyDescent="0.15">
      <c r="A394" s="2"/>
      <c r="B394" s="12" t="s">
        <v>2</v>
      </c>
      <c r="C394" s="14" t="str">
        <f t="shared" ref="C394:AG394" si="393">TEXT(C393,"aaa")</f>
        <v>火</v>
      </c>
      <c r="D394" s="14" t="str">
        <f t="shared" si="393"/>
        <v>水</v>
      </c>
      <c r="E394" s="14" t="str">
        <f t="shared" si="393"/>
        <v>木</v>
      </c>
      <c r="F394" s="19" t="str">
        <f t="shared" si="393"/>
        <v>金</v>
      </c>
      <c r="G394" s="14" t="str">
        <f t="shared" si="393"/>
        <v>土</v>
      </c>
      <c r="H394" s="14" t="str">
        <f t="shared" si="393"/>
        <v>日</v>
      </c>
      <c r="I394" s="14" t="str">
        <f t="shared" si="393"/>
        <v>月</v>
      </c>
      <c r="J394" s="14" t="str">
        <f t="shared" si="393"/>
        <v>火</v>
      </c>
      <c r="K394" s="14" t="str">
        <f t="shared" si="393"/>
        <v>水</v>
      </c>
      <c r="L394" s="14" t="str">
        <f t="shared" si="393"/>
        <v>木</v>
      </c>
      <c r="M394" s="14" t="str">
        <f t="shared" si="393"/>
        <v>金</v>
      </c>
      <c r="N394" s="14" t="str">
        <f t="shared" si="393"/>
        <v>土</v>
      </c>
      <c r="O394" s="14" t="str">
        <f t="shared" si="393"/>
        <v>日</v>
      </c>
      <c r="P394" s="14" t="str">
        <f t="shared" si="393"/>
        <v>月</v>
      </c>
      <c r="Q394" s="14" t="str">
        <f t="shared" si="393"/>
        <v>火</v>
      </c>
      <c r="R394" s="14" t="str">
        <f t="shared" si="393"/>
        <v>水</v>
      </c>
      <c r="S394" s="14" t="str">
        <f t="shared" si="393"/>
        <v>木</v>
      </c>
      <c r="T394" s="14" t="str">
        <f t="shared" si="393"/>
        <v>金</v>
      </c>
      <c r="U394" s="14" t="str">
        <f t="shared" si="393"/>
        <v>土</v>
      </c>
      <c r="V394" s="14" t="str">
        <f t="shared" si="393"/>
        <v>日</v>
      </c>
      <c r="W394" s="14" t="str">
        <f t="shared" si="393"/>
        <v>月</v>
      </c>
      <c r="X394" s="14" t="str">
        <f t="shared" si="393"/>
        <v>火</v>
      </c>
      <c r="Y394" s="14" t="str">
        <f t="shared" si="393"/>
        <v>水</v>
      </c>
      <c r="Z394" s="14" t="str">
        <f t="shared" si="393"/>
        <v>木</v>
      </c>
      <c r="AA394" s="14" t="str">
        <f t="shared" si="393"/>
        <v>金</v>
      </c>
      <c r="AB394" s="14" t="str">
        <f t="shared" si="393"/>
        <v>土</v>
      </c>
      <c r="AC394" s="14" t="str">
        <f t="shared" si="393"/>
        <v>日</v>
      </c>
      <c r="AD394" s="14" t="str">
        <f t="shared" si="393"/>
        <v>月</v>
      </c>
      <c r="AE394" s="14" t="str">
        <f t="shared" si="393"/>
        <v>火</v>
      </c>
      <c r="AF394" s="14" t="str">
        <f t="shared" si="393"/>
        <v>水</v>
      </c>
      <c r="AG394" s="145" t="str">
        <f t="shared" si="393"/>
        <v/>
      </c>
      <c r="AH394" s="249"/>
      <c r="AI394" s="193" t="s">
        <v>42</v>
      </c>
      <c r="AJ394" s="247" t="s">
        <v>12</v>
      </c>
      <c r="AK394" s="195" t="s">
        <v>49</v>
      </c>
      <c r="AL394" s="236" t="s">
        <v>42</v>
      </c>
      <c r="AM394" s="238" t="s">
        <v>13</v>
      </c>
      <c r="AN394" s="234">
        <f>COUNT(C393:AG393)</f>
        <v>30</v>
      </c>
      <c r="AO394" s="215">
        <f>AN394-AH394</f>
        <v>30</v>
      </c>
      <c r="AP394" s="215">
        <f>SUM(AO$8:AO396)</f>
        <v>1003</v>
      </c>
      <c r="AQ394" s="56"/>
      <c r="AR394" s="55"/>
    </row>
    <row r="395" spans="1:45" s="4" customFormat="1" ht="27" hidden="1" customHeight="1" outlineLevel="1" x14ac:dyDescent="0.15">
      <c r="A395" s="3"/>
      <c r="B395" s="185" t="s">
        <v>3</v>
      </c>
      <c r="C395" s="187" t="str">
        <f>IFERROR(VLOOKUP(C393,祝日一覧!$A:$C,3,FALSE),"")</f>
        <v/>
      </c>
      <c r="D395" s="187" t="str">
        <f>IFERROR(VLOOKUP(D393,祝日一覧!$A:$C,3,FALSE),"")</f>
        <v/>
      </c>
      <c r="E395" s="187" t="str">
        <f>IFERROR(VLOOKUP(E393,祝日一覧!$A:$C,3,FALSE),"")</f>
        <v/>
      </c>
      <c r="F395" s="187" t="str">
        <f>IFERROR(VLOOKUP(F393,祝日一覧!$A:$C,3,FALSE),"")</f>
        <v/>
      </c>
      <c r="G395" s="187" t="str">
        <f>IFERROR(VLOOKUP(G393,祝日一覧!$A:$C,3,FALSE),"")</f>
        <v/>
      </c>
      <c r="H395" s="187" t="str">
        <f>IFERROR(VLOOKUP(H393,祝日一覧!$A:$C,3,FALSE),"")</f>
        <v/>
      </c>
      <c r="I395" s="187" t="str">
        <f>IFERROR(VLOOKUP(I393,祝日一覧!$A:$C,3,FALSE),"")</f>
        <v/>
      </c>
      <c r="J395" s="187" t="str">
        <f>IFERROR(VLOOKUP(J393,祝日一覧!$A:$C,3,FALSE),"")</f>
        <v/>
      </c>
      <c r="K395" s="187" t="str">
        <f>IFERROR(VLOOKUP(K393,祝日一覧!$A:$C,3,FALSE),"")</f>
        <v/>
      </c>
      <c r="L395" s="187" t="str">
        <f>IFERROR(VLOOKUP(L393,祝日一覧!$A:$C,3,FALSE),"")</f>
        <v/>
      </c>
      <c r="M395" s="187" t="str">
        <f>IFERROR(VLOOKUP(M393,祝日一覧!$A:$C,3,FALSE),"")</f>
        <v/>
      </c>
      <c r="N395" s="187" t="str">
        <f>IFERROR(VLOOKUP(N393,祝日一覧!$A:$C,3,FALSE),"")</f>
        <v/>
      </c>
      <c r="O395" s="187" t="str">
        <f>IFERROR(VLOOKUP(O393,祝日一覧!$A:$C,3,FALSE),"")</f>
        <v/>
      </c>
      <c r="P395" s="187" t="str">
        <f>IFERROR(VLOOKUP(P393,祝日一覧!$A:$C,3,FALSE),"")</f>
        <v/>
      </c>
      <c r="Q395" s="187" t="str">
        <f>IFERROR(VLOOKUP(Q393,祝日一覧!$A:$C,3,FALSE),"")</f>
        <v/>
      </c>
      <c r="R395" s="187" t="str">
        <f>IFERROR(VLOOKUP(R393,祝日一覧!$A:$C,3,FALSE),"")</f>
        <v/>
      </c>
      <c r="S395" s="187" t="str">
        <f>IFERROR(VLOOKUP(S393,祝日一覧!$A:$C,3,FALSE),"")</f>
        <v/>
      </c>
      <c r="T395" s="187" t="str">
        <f>IFERROR(VLOOKUP(T393,祝日一覧!$A:$C,3,FALSE),"")</f>
        <v/>
      </c>
      <c r="U395" s="187" t="str">
        <f>IFERROR(VLOOKUP(U393,祝日一覧!$A:$C,3,FALSE),"")</f>
        <v/>
      </c>
      <c r="V395" s="187" t="str">
        <f>IFERROR(VLOOKUP(V393,祝日一覧!$A:$C,3,FALSE),"")</f>
        <v/>
      </c>
      <c r="W395" s="187" t="str">
        <f>IFERROR(VLOOKUP(W393,祝日一覧!$A:$C,3,FALSE),"")</f>
        <v/>
      </c>
      <c r="X395" s="187" t="str">
        <f>IFERROR(VLOOKUP(X393,祝日一覧!$A:$C,3,FALSE),"")</f>
        <v/>
      </c>
      <c r="Y395" s="187" t="str">
        <f>IFERROR(VLOOKUP(Y393,祝日一覧!$A:$C,3,FALSE),"")</f>
        <v/>
      </c>
      <c r="Z395" s="187" t="str">
        <f>IFERROR(VLOOKUP(Z393,祝日一覧!$A:$C,3,FALSE),"")</f>
        <v/>
      </c>
      <c r="AA395" s="187" t="str">
        <f>IFERROR(VLOOKUP(AA393,祝日一覧!$A:$C,3,FALSE),"")</f>
        <v/>
      </c>
      <c r="AB395" s="187" t="str">
        <f>IFERROR(VLOOKUP(AB393,祝日一覧!$A:$C,3,FALSE),"")</f>
        <v/>
      </c>
      <c r="AC395" s="187" t="str">
        <f>IFERROR(VLOOKUP(AC393,祝日一覧!$A:$C,3,FALSE),"")</f>
        <v/>
      </c>
      <c r="AD395" s="187" t="str">
        <f>IFERROR(VLOOKUP(AD393,祝日一覧!$A:$C,3,FALSE),"")</f>
        <v/>
      </c>
      <c r="AE395" s="187" t="str">
        <f>IFERROR(VLOOKUP(AE393,祝日一覧!$A:$C,3,FALSE),"")</f>
        <v/>
      </c>
      <c r="AF395" s="187" t="str">
        <f>IFERROR(VLOOKUP(AF393,祝日一覧!$A:$C,3,FALSE),"")</f>
        <v/>
      </c>
      <c r="AG395" s="229" t="str">
        <f>IFERROR(VLOOKUP(AG393,祝日一覧!$A:$C,3,FALSE),"")</f>
        <v/>
      </c>
      <c r="AH395" s="249"/>
      <c r="AI395" s="193"/>
      <c r="AJ395" s="247"/>
      <c r="AK395" s="195"/>
      <c r="AL395" s="237"/>
      <c r="AM395" s="239"/>
      <c r="AN395" s="235"/>
      <c r="AO395" s="216"/>
      <c r="AP395" s="216"/>
      <c r="AQ395" s="57"/>
      <c r="AR395" s="58"/>
    </row>
    <row r="396" spans="1:45" s="4" customFormat="1" ht="20.100000000000001" hidden="1" customHeight="1" outlineLevel="1" thickBot="1" x14ac:dyDescent="0.2">
      <c r="B396" s="228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  <c r="AA396" s="227"/>
      <c r="AB396" s="227"/>
      <c r="AC396" s="227"/>
      <c r="AD396" s="227"/>
      <c r="AE396" s="227"/>
      <c r="AF396" s="227"/>
      <c r="AG396" s="230"/>
      <c r="AH396" s="250"/>
      <c r="AI396" s="5"/>
      <c r="AJ396" s="66" t="e">
        <f>AVERAGE(AJ397:AJ402)</f>
        <v>#DIV/0!</v>
      </c>
      <c r="AK396" s="33" t="e">
        <f>IF(AJ396&gt;=0.285,"達成","未")</f>
        <v>#DIV/0!</v>
      </c>
      <c r="AL396" s="116"/>
      <c r="AM396" s="117" t="e">
        <f>AVERAGE(AM397:AM401)</f>
        <v>#DIV/0!</v>
      </c>
      <c r="AN396" s="109" t="s">
        <v>69</v>
      </c>
      <c r="AO396" s="93" t="s">
        <v>70</v>
      </c>
      <c r="AP396" s="94" t="s">
        <v>71</v>
      </c>
      <c r="AQ396" s="96" t="s">
        <v>72</v>
      </c>
      <c r="AR396" s="96" t="s">
        <v>59</v>
      </c>
      <c r="AS396" s="88" t="s">
        <v>68</v>
      </c>
    </row>
    <row r="397" spans="1:45" s="4" customFormat="1" ht="20.100000000000001" hidden="1" customHeight="1" outlineLevel="1" x14ac:dyDescent="0.15">
      <c r="B397" s="69" t="str">
        <f>IF($R$5&lt;&gt;"",$R$5,"-")</f>
        <v>-</v>
      </c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98"/>
      <c r="AH397" s="132" t="str">
        <f t="shared" ref="AH397:AH402" si="394">IF(B397="-",B397,"手入力")</f>
        <v>-</v>
      </c>
      <c r="AI397" s="147">
        <f t="shared" ref="AI397:AI402" si="395">AQ397</f>
        <v>0</v>
      </c>
      <c r="AJ397" s="64" t="str">
        <f>IFERROR(AI397/AO397,"")</f>
        <v/>
      </c>
      <c r="AK397" s="106" t="str">
        <f>IFERROR(IF(B397="-",B397,IF(AI397/AO397&gt;=0.285,"達成","未")),"-")</f>
        <v>-</v>
      </c>
      <c r="AL397" s="149">
        <f>AR397</f>
        <v>0</v>
      </c>
      <c r="AM397" s="127" t="str">
        <f>IFERROR(AL397/AP397,"")</f>
        <v/>
      </c>
      <c r="AN397" s="152">
        <f>COUNT(C393:AG393)</f>
        <v>30</v>
      </c>
      <c r="AO397" s="153">
        <f>IF(OR(B397="-",B397=""),0,IFERROR(AN397-AH397,))</f>
        <v>0</v>
      </c>
      <c r="AP397" s="153">
        <f>AO397+AP385</f>
        <v>0</v>
      </c>
      <c r="AQ397" s="143">
        <f>COUNTIF(C397:AG397,"○")</f>
        <v>0</v>
      </c>
      <c r="AR397" s="143">
        <f>AR385+AQ397</f>
        <v>0</v>
      </c>
      <c r="AS397" s="144">
        <f>IF(AS398&gt;=1,0,IF(SUM(AO397:AO402)=0,1,IF(AK396="達成",1,0)))</f>
        <v>1</v>
      </c>
    </row>
    <row r="398" spans="1:45" s="4" customFormat="1" ht="20.100000000000001" hidden="1" customHeight="1" outlineLevel="1" x14ac:dyDescent="0.15">
      <c r="B398" s="60" t="str">
        <f>IF($S$5&lt;&gt;"",$S$5,"-")</f>
        <v>-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5"/>
      <c r="AH398" s="130" t="str">
        <f t="shared" si="394"/>
        <v>-</v>
      </c>
      <c r="AI398" s="148">
        <f t="shared" si="395"/>
        <v>0</v>
      </c>
      <c r="AJ398" s="53" t="str">
        <f>IFERROR(AI398/AO398,"")</f>
        <v/>
      </c>
      <c r="AK398" s="107" t="str">
        <f t="shared" ref="AK398:AK402" si="396">IFERROR(IF(B398="-",B398,IF(AI398/AO398&gt;=0.285,"達成","未")),"-")</f>
        <v>-</v>
      </c>
      <c r="AL398" s="150">
        <f>AR398</f>
        <v>0</v>
      </c>
      <c r="AM398" s="121" t="str">
        <f>IFERROR(AL398/AP398,"")</f>
        <v/>
      </c>
      <c r="AN398" s="152">
        <f>COUNT(C393:AG393)</f>
        <v>30</v>
      </c>
      <c r="AO398" s="153">
        <f>IF(OR(B398="-",B398=""),0,IFERROR(AN398-AH398,))</f>
        <v>0</v>
      </c>
      <c r="AP398" s="153">
        <f>AO398+AP386</f>
        <v>0</v>
      </c>
      <c r="AQ398" s="153">
        <f>COUNTIF(C398:AG398,"○")</f>
        <v>0</v>
      </c>
      <c r="AR398" s="153">
        <f>AR386+AQ398</f>
        <v>0</v>
      </c>
      <c r="AS398" s="49">
        <f>COUNTIF(AH397:AH402,"手入力")</f>
        <v>0</v>
      </c>
    </row>
    <row r="399" spans="1:45" s="4" customFormat="1" ht="20.100000000000001" hidden="1" customHeight="1" outlineLevel="1" x14ac:dyDescent="0.15">
      <c r="B399" s="60" t="str">
        <f>IF($T$5&lt;&gt;"",$T$5,"-")</f>
        <v>-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5"/>
      <c r="AH399" s="130" t="str">
        <f t="shared" si="394"/>
        <v>-</v>
      </c>
      <c r="AI399" s="148">
        <f t="shared" si="395"/>
        <v>0</v>
      </c>
      <c r="AJ399" s="53" t="str">
        <f>IFERROR(AI399/AO399,"")</f>
        <v/>
      </c>
      <c r="AK399" s="107" t="str">
        <f t="shared" si="396"/>
        <v>-</v>
      </c>
      <c r="AL399" s="150">
        <f>AR399</f>
        <v>0</v>
      </c>
      <c r="AM399" s="121" t="str">
        <f>IFERROR(AL399/AP399,"")</f>
        <v/>
      </c>
      <c r="AN399" s="152">
        <f>COUNT(C393:AG393)</f>
        <v>30</v>
      </c>
      <c r="AO399" s="153">
        <f>IF(OR(B399="-",B399=""),0,IFERROR(AN399-AH399,))</f>
        <v>0</v>
      </c>
      <c r="AP399" s="153">
        <f t="shared" ref="AP399:AP402" si="397">AO399+AP387</f>
        <v>0</v>
      </c>
      <c r="AQ399" s="153">
        <f>COUNTIF(C399:AG399,"○")</f>
        <v>0</v>
      </c>
      <c r="AR399" s="153">
        <f t="shared" ref="AR399:AR401" si="398">AR387+AQ399</f>
        <v>0</v>
      </c>
      <c r="AS399" s="49"/>
    </row>
    <row r="400" spans="1:45" s="4" customFormat="1" ht="20.100000000000001" hidden="1" customHeight="1" outlineLevel="1" x14ac:dyDescent="0.15">
      <c r="B400" s="60" t="str">
        <f>IF($U$5&lt;&gt;"",$U$5,"-")</f>
        <v>-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5"/>
      <c r="AH400" s="130" t="str">
        <f t="shared" si="394"/>
        <v>-</v>
      </c>
      <c r="AI400" s="148">
        <f t="shared" si="395"/>
        <v>0</v>
      </c>
      <c r="AJ400" s="53" t="str">
        <f t="shared" ref="AJ400:AJ401" si="399">IFERROR(AI400/AO400,"")</f>
        <v/>
      </c>
      <c r="AK400" s="107" t="str">
        <f t="shared" si="396"/>
        <v>-</v>
      </c>
      <c r="AL400" s="150">
        <f>AR400</f>
        <v>0</v>
      </c>
      <c r="AM400" s="121" t="str">
        <f>IFERROR(AL400/AP400,"")</f>
        <v/>
      </c>
      <c r="AN400" s="152">
        <f>COUNT(C393:AG393)</f>
        <v>30</v>
      </c>
      <c r="AO400" s="153">
        <f>IF(OR(B400="-",B400=""),0,IFERROR(AN400-AH400,))</f>
        <v>0</v>
      </c>
      <c r="AP400" s="153">
        <f t="shared" si="397"/>
        <v>0</v>
      </c>
      <c r="AQ400" s="153">
        <f>COUNTIF(C400:AG400,"○")</f>
        <v>0</v>
      </c>
      <c r="AR400" s="153">
        <f t="shared" si="398"/>
        <v>0</v>
      </c>
      <c r="AS400" s="49"/>
    </row>
    <row r="401" spans="1:52" s="4" customFormat="1" ht="20.100000000000001" hidden="1" customHeight="1" outlineLevel="1" x14ac:dyDescent="0.15">
      <c r="B401" s="60" t="str">
        <f>IF($V$5&lt;&gt;"",$V$5,"-")</f>
        <v>-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5"/>
      <c r="AH401" s="130" t="str">
        <f t="shared" si="394"/>
        <v>-</v>
      </c>
      <c r="AI401" s="148">
        <f t="shared" si="395"/>
        <v>0</v>
      </c>
      <c r="AJ401" s="53" t="str">
        <f t="shared" si="399"/>
        <v/>
      </c>
      <c r="AK401" s="107" t="str">
        <f t="shared" si="396"/>
        <v>-</v>
      </c>
      <c r="AL401" s="150">
        <f>AR401</f>
        <v>0</v>
      </c>
      <c r="AM401" s="121" t="str">
        <f>IFERROR(AL401/AP401,"")</f>
        <v/>
      </c>
      <c r="AN401" s="152">
        <f>COUNT(C393:AG393)</f>
        <v>30</v>
      </c>
      <c r="AO401" s="153">
        <f t="shared" ref="AO401:AO402" si="400">IF(OR(B401="-",B401=""),0,IFERROR(AN401-AH401,))</f>
        <v>0</v>
      </c>
      <c r="AP401" s="153">
        <f t="shared" si="397"/>
        <v>0</v>
      </c>
      <c r="AQ401" s="153">
        <f>COUNTIF(C401:AG401,"○")</f>
        <v>0</v>
      </c>
      <c r="AR401" s="153">
        <f t="shared" si="398"/>
        <v>0</v>
      </c>
      <c r="AS401" s="49"/>
    </row>
    <row r="402" spans="1:52" s="4" customFormat="1" ht="20.100000000000001" hidden="1" customHeight="1" outlineLevel="1" thickBot="1" x14ac:dyDescent="0.2">
      <c r="B402" s="61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79"/>
      <c r="AH402" s="131" t="str">
        <f t="shared" si="394"/>
        <v>-</v>
      </c>
      <c r="AI402" s="5">
        <f t="shared" si="395"/>
        <v>0</v>
      </c>
      <c r="AJ402" s="66" t="str">
        <f>IFERROR(AI402/AO402,"")</f>
        <v/>
      </c>
      <c r="AK402" s="33" t="str">
        <f t="shared" si="396"/>
        <v>-</v>
      </c>
      <c r="AL402" s="122">
        <f t="shared" ref="AL402" si="401">AR402</f>
        <v>0</v>
      </c>
      <c r="AM402" s="117" t="str">
        <f t="shared" ref="AM402" si="402">IFERROR(AL402/AP402,"")</f>
        <v/>
      </c>
      <c r="AN402" s="152">
        <f>COUNT(C393:AG393)</f>
        <v>30</v>
      </c>
      <c r="AO402" s="153">
        <f t="shared" si="400"/>
        <v>0</v>
      </c>
      <c r="AP402" s="153">
        <f t="shared" si="397"/>
        <v>0</v>
      </c>
      <c r="AQ402" s="153">
        <f t="shared" ref="AQ402" si="403">COUNTIF(C402:AG402,"○")</f>
        <v>0</v>
      </c>
      <c r="AR402" s="153">
        <f>AR390+AQ402</f>
        <v>0</v>
      </c>
      <c r="AS402" s="49"/>
    </row>
    <row r="403" spans="1:52" hidden="1" outlineLevel="1" collapsed="1" x14ac:dyDescent="0.15">
      <c r="AR403" s="35"/>
    </row>
    <row r="404" spans="1:52" hidden="1" outlineLevel="1" x14ac:dyDescent="0.15">
      <c r="AH404" s="6"/>
    </row>
    <row r="405" spans="1:52" collapsed="1" x14ac:dyDescent="0.15">
      <c r="AH405" s="6"/>
    </row>
    <row r="406" spans="1:52" ht="20.25" customHeight="1" x14ac:dyDescent="0.15">
      <c r="A406" s="1"/>
      <c r="B406" s="16" t="s">
        <v>14</v>
      </c>
      <c r="AD406" s="263" t="s">
        <v>15</v>
      </c>
      <c r="AE406" s="264"/>
      <c r="AF406" s="264"/>
      <c r="AG406" s="264"/>
      <c r="AH406" s="264"/>
      <c r="AI406" s="264"/>
      <c r="AJ406" s="265"/>
      <c r="AK406" s="142"/>
      <c r="AL406" s="266" t="e">
        <f>VLOOKUP(AS407,AY414:AZ446,2)</f>
        <v>#DIV/0!</v>
      </c>
      <c r="AM406" s="267"/>
      <c r="AR406" s="36" t="s">
        <v>57</v>
      </c>
      <c r="AS406" s="36" t="s">
        <v>73</v>
      </c>
      <c r="AT406" s="36" t="s">
        <v>74</v>
      </c>
      <c r="AU406" s="112" t="s">
        <v>75</v>
      </c>
    </row>
    <row r="407" spans="1:52" x14ac:dyDescent="0.15">
      <c r="B407" s="17"/>
      <c r="AM407" s="7"/>
      <c r="AR407" s="256">
        <f>DATE($D$6,$F$6,1)</f>
        <v>45566</v>
      </c>
      <c r="AS407" s="256">
        <f>DATE($K$6,$M$6,1)</f>
        <v>45809</v>
      </c>
      <c r="AT407" s="215">
        <f>(DATEDIF(AR407,AS407,"m"))+1</f>
        <v>9</v>
      </c>
      <c r="AU407" s="258">
        <f>AS13+AS25+AS37+AS49+AS61+AS73+AS85+AS97+AS109+AS121+AS133+AS145+AS157+AS169+AS181+AS193+AS205+AS217+AS229+AS241+AS253+AS265+AS277+AS289+AS301+AS313+AS325+AS337+AS349+AS361+AS373+AS385+AS397</f>
        <v>33</v>
      </c>
    </row>
    <row r="408" spans="1:52" ht="21" customHeight="1" x14ac:dyDescent="0.15">
      <c r="A408" s="1"/>
      <c r="Z408" s="259" t="s">
        <v>55</v>
      </c>
      <c r="AA408" s="260"/>
      <c r="AB408" s="260"/>
      <c r="AC408" s="260"/>
      <c r="AD408" s="261" t="e">
        <f>IF(AL406&gt;=0.285,AD412,"未達成")</f>
        <v>#DIV/0!</v>
      </c>
      <c r="AE408" s="261"/>
      <c r="AF408" s="261"/>
      <c r="AG408" s="261"/>
      <c r="AH408" s="261"/>
      <c r="AI408" s="261"/>
      <c r="AJ408" s="261"/>
      <c r="AK408" s="261"/>
      <c r="AL408" s="261"/>
      <c r="AM408" s="262"/>
      <c r="AR408" s="257"/>
      <c r="AS408" s="257"/>
      <c r="AT408" s="216"/>
      <c r="AU408" s="258"/>
    </row>
    <row r="409" spans="1:52" ht="21" customHeight="1" x14ac:dyDescent="0.15">
      <c r="A409" s="1"/>
      <c r="Z409" s="251" t="s">
        <v>56</v>
      </c>
      <c r="AA409" s="252"/>
      <c r="AB409" s="252"/>
      <c r="AC409" s="252"/>
      <c r="AD409" s="253" t="str">
        <f>IF(AT407=AU407,AD413,"未達成")</f>
        <v>未達成</v>
      </c>
      <c r="AE409" s="253"/>
      <c r="AF409" s="253"/>
      <c r="AG409" s="253"/>
      <c r="AH409" s="253"/>
      <c r="AI409" s="253"/>
      <c r="AJ409" s="253"/>
      <c r="AK409" s="253"/>
      <c r="AL409" s="253"/>
      <c r="AM409" s="254"/>
    </row>
    <row r="410" spans="1:52" x14ac:dyDescent="0.15">
      <c r="A410" s="1"/>
      <c r="AD410" s="114"/>
      <c r="AH410" s="1"/>
      <c r="AI410" s="1"/>
      <c r="AJ410" s="4"/>
      <c r="AK410" s="1"/>
      <c r="AL410" s="1"/>
      <c r="AM410" s="1"/>
    </row>
    <row r="411" spans="1:52" x14ac:dyDescent="0.15">
      <c r="A411" s="1"/>
      <c r="AH411" s="1"/>
      <c r="AI411" s="1"/>
      <c r="AJ411" s="4"/>
      <c r="AK411" s="1"/>
      <c r="AL411" s="1"/>
      <c r="AM411" s="1"/>
    </row>
    <row r="412" spans="1:52" ht="13.5" customHeight="1" x14ac:dyDescent="0.15">
      <c r="A412" s="1"/>
      <c r="AD412" s="23" t="s">
        <v>90</v>
      </c>
      <c r="AE412" s="24"/>
      <c r="AF412" s="24"/>
      <c r="AG412" s="24"/>
      <c r="AH412" s="25"/>
      <c r="AI412" s="25"/>
      <c r="AJ412" s="4"/>
      <c r="AK412" s="1"/>
      <c r="AL412" s="255"/>
      <c r="AM412" s="255"/>
    </row>
    <row r="413" spans="1:52" x14ac:dyDescent="0.15">
      <c r="A413" s="1"/>
      <c r="AD413" s="10" t="s">
        <v>91</v>
      </c>
      <c r="AE413" s="24"/>
      <c r="AF413" s="24"/>
      <c r="AG413" s="24"/>
      <c r="AH413" s="25"/>
      <c r="AI413" s="25"/>
      <c r="AJ413" s="4"/>
      <c r="AK413" s="1"/>
      <c r="AL413" s="1"/>
      <c r="AM413" s="1"/>
    </row>
    <row r="414" spans="1:52" x14ac:dyDescent="0.15">
      <c r="AD414" s="23"/>
      <c r="AE414" s="24"/>
      <c r="AF414" s="24"/>
      <c r="AG414" s="24"/>
      <c r="AH414" s="25"/>
      <c r="AI414" s="26"/>
      <c r="AY414" s="140">
        <f>C8</f>
        <v>45566</v>
      </c>
      <c r="AZ414" s="141" t="e">
        <f>AM12</f>
        <v>#DIV/0!</v>
      </c>
    </row>
    <row r="415" spans="1:52" x14ac:dyDescent="0.15">
      <c r="AD415" s="24"/>
      <c r="AE415" s="24"/>
      <c r="AF415" s="24"/>
      <c r="AG415" s="24"/>
      <c r="AH415" s="26"/>
      <c r="AI415" s="26"/>
      <c r="AY415" s="140">
        <f>DATE(YEAR(AY414),MONTH(AY414)+1,DAY(AY414))</f>
        <v>45597</v>
      </c>
      <c r="AZ415" s="141" t="e">
        <f>AM24</f>
        <v>#DIV/0!</v>
      </c>
    </row>
    <row r="416" spans="1:52" x14ac:dyDescent="0.15">
      <c r="AH416" s="22"/>
      <c r="AY416" s="140">
        <f t="shared" ref="AY416:AY446" si="404">DATE(YEAR(AY415),MONTH(AY415)+1,DAY(AY415))</f>
        <v>45627</v>
      </c>
      <c r="AZ416" s="141" t="e">
        <f>AM36</f>
        <v>#DIV/0!</v>
      </c>
    </row>
    <row r="417" spans="51:52" x14ac:dyDescent="0.15">
      <c r="AY417" s="140">
        <f t="shared" si="404"/>
        <v>45658</v>
      </c>
      <c r="AZ417" s="141" t="e">
        <f>AM48</f>
        <v>#DIV/0!</v>
      </c>
    </row>
    <row r="418" spans="51:52" x14ac:dyDescent="0.15">
      <c r="AY418" s="140">
        <f t="shared" si="404"/>
        <v>45689</v>
      </c>
      <c r="AZ418" s="141" t="e">
        <f>AM60</f>
        <v>#DIV/0!</v>
      </c>
    </row>
    <row r="419" spans="51:52" ht="13.5" customHeight="1" x14ac:dyDescent="0.15">
      <c r="AY419" s="140">
        <f t="shared" si="404"/>
        <v>45717</v>
      </c>
      <c r="AZ419" s="141" t="e">
        <f>AM72</f>
        <v>#DIV/0!</v>
      </c>
    </row>
    <row r="420" spans="51:52" x14ac:dyDescent="0.15">
      <c r="AY420" s="140">
        <f t="shared" si="404"/>
        <v>45748</v>
      </c>
      <c r="AZ420" s="141" t="e">
        <f>AM84</f>
        <v>#DIV/0!</v>
      </c>
    </row>
    <row r="421" spans="51:52" x14ac:dyDescent="0.15">
      <c r="AY421" s="140">
        <f t="shared" si="404"/>
        <v>45778</v>
      </c>
      <c r="AZ421" s="141" t="e">
        <f>AM96</f>
        <v>#DIV/0!</v>
      </c>
    </row>
    <row r="422" spans="51:52" x14ac:dyDescent="0.15">
      <c r="AY422" s="140">
        <f t="shared" si="404"/>
        <v>45809</v>
      </c>
      <c r="AZ422" s="141" t="e">
        <f>AM108</f>
        <v>#DIV/0!</v>
      </c>
    </row>
    <row r="423" spans="51:52" x14ac:dyDescent="0.15">
      <c r="AY423" s="140">
        <f t="shared" si="404"/>
        <v>45839</v>
      </c>
      <c r="AZ423" s="141" t="e">
        <f>AM120</f>
        <v>#DIV/0!</v>
      </c>
    </row>
    <row r="424" spans="51:52" x14ac:dyDescent="0.15">
      <c r="AY424" s="140">
        <f t="shared" si="404"/>
        <v>45870</v>
      </c>
      <c r="AZ424" s="141" t="e">
        <f>AM132</f>
        <v>#DIV/0!</v>
      </c>
    </row>
    <row r="425" spans="51:52" x14ac:dyDescent="0.15">
      <c r="AY425" s="140">
        <f t="shared" si="404"/>
        <v>45901</v>
      </c>
      <c r="AZ425" s="141" t="e">
        <f>AM144</f>
        <v>#DIV/0!</v>
      </c>
    </row>
    <row r="426" spans="51:52" ht="13.5" customHeight="1" x14ac:dyDescent="0.15">
      <c r="AY426" s="140">
        <f t="shared" si="404"/>
        <v>45931</v>
      </c>
      <c r="AZ426" s="141" t="e">
        <f>AM156</f>
        <v>#DIV/0!</v>
      </c>
    </row>
    <row r="427" spans="51:52" x14ac:dyDescent="0.15">
      <c r="AY427" s="140">
        <f t="shared" si="404"/>
        <v>45962</v>
      </c>
      <c r="AZ427" s="141" t="e">
        <f>AM168</f>
        <v>#DIV/0!</v>
      </c>
    </row>
    <row r="428" spans="51:52" x14ac:dyDescent="0.15">
      <c r="AY428" s="140">
        <f t="shared" si="404"/>
        <v>45992</v>
      </c>
      <c r="AZ428" s="141" t="e">
        <f>AM180</f>
        <v>#DIV/0!</v>
      </c>
    </row>
    <row r="429" spans="51:52" x14ac:dyDescent="0.15">
      <c r="AY429" s="140">
        <f t="shared" si="404"/>
        <v>46023</v>
      </c>
      <c r="AZ429" s="141" t="e">
        <f>AM192</f>
        <v>#DIV/0!</v>
      </c>
    </row>
    <row r="430" spans="51:52" x14ac:dyDescent="0.15">
      <c r="AY430" s="140">
        <f t="shared" si="404"/>
        <v>46054</v>
      </c>
      <c r="AZ430" s="141" t="e">
        <f>AM204</f>
        <v>#DIV/0!</v>
      </c>
    </row>
    <row r="431" spans="51:52" x14ac:dyDescent="0.15">
      <c r="AY431" s="140">
        <f t="shared" si="404"/>
        <v>46082</v>
      </c>
      <c r="AZ431" s="141" t="e">
        <f>AM216</f>
        <v>#DIV/0!</v>
      </c>
    </row>
    <row r="432" spans="51:52" x14ac:dyDescent="0.15">
      <c r="AY432" s="140">
        <f t="shared" si="404"/>
        <v>46113</v>
      </c>
      <c r="AZ432" s="141" t="e">
        <f>AM228</f>
        <v>#DIV/0!</v>
      </c>
    </row>
    <row r="433" spans="51:52" ht="13.5" customHeight="1" x14ac:dyDescent="0.15">
      <c r="AY433" s="140">
        <f t="shared" si="404"/>
        <v>46143</v>
      </c>
      <c r="AZ433" s="141" t="e">
        <f>AM240</f>
        <v>#DIV/0!</v>
      </c>
    </row>
    <row r="434" spans="51:52" x14ac:dyDescent="0.15">
      <c r="AY434" s="140">
        <f t="shared" si="404"/>
        <v>46174</v>
      </c>
      <c r="AZ434" s="141" t="e">
        <f>AM252</f>
        <v>#DIV/0!</v>
      </c>
    </row>
    <row r="435" spans="51:52" x14ac:dyDescent="0.15">
      <c r="AY435" s="140">
        <f t="shared" si="404"/>
        <v>46204</v>
      </c>
      <c r="AZ435" s="141" t="e">
        <f>AM264</f>
        <v>#DIV/0!</v>
      </c>
    </row>
    <row r="436" spans="51:52" x14ac:dyDescent="0.15">
      <c r="AY436" s="140">
        <f t="shared" si="404"/>
        <v>46235</v>
      </c>
      <c r="AZ436" s="141" t="e">
        <f>AM276</f>
        <v>#DIV/0!</v>
      </c>
    </row>
    <row r="437" spans="51:52" x14ac:dyDescent="0.15">
      <c r="AY437" s="140">
        <f t="shared" si="404"/>
        <v>46266</v>
      </c>
      <c r="AZ437" s="141" t="e">
        <f>AM288</f>
        <v>#DIV/0!</v>
      </c>
    </row>
    <row r="438" spans="51:52" x14ac:dyDescent="0.15">
      <c r="AY438" s="140">
        <f t="shared" si="404"/>
        <v>46296</v>
      </c>
      <c r="AZ438" s="141" t="e">
        <f>AM300</f>
        <v>#DIV/0!</v>
      </c>
    </row>
    <row r="439" spans="51:52" x14ac:dyDescent="0.15">
      <c r="AY439" s="140">
        <f t="shared" si="404"/>
        <v>46327</v>
      </c>
      <c r="AZ439" s="141" t="e">
        <f>AM312</f>
        <v>#DIV/0!</v>
      </c>
    </row>
    <row r="440" spans="51:52" ht="13.5" customHeight="1" x14ac:dyDescent="0.15">
      <c r="AY440" s="140">
        <f t="shared" si="404"/>
        <v>46357</v>
      </c>
      <c r="AZ440" s="141" t="e">
        <f>AM324</f>
        <v>#DIV/0!</v>
      </c>
    </row>
    <row r="441" spans="51:52" x14ac:dyDescent="0.15">
      <c r="AY441" s="140">
        <f t="shared" si="404"/>
        <v>46388</v>
      </c>
      <c r="AZ441" s="141" t="e">
        <f>AM336</f>
        <v>#DIV/0!</v>
      </c>
    </row>
    <row r="442" spans="51:52" x14ac:dyDescent="0.15">
      <c r="AY442" s="140">
        <f t="shared" si="404"/>
        <v>46419</v>
      </c>
      <c r="AZ442" s="141" t="e">
        <f>AM348</f>
        <v>#DIV/0!</v>
      </c>
    </row>
    <row r="443" spans="51:52" x14ac:dyDescent="0.15">
      <c r="AY443" s="140">
        <f t="shared" si="404"/>
        <v>46447</v>
      </c>
      <c r="AZ443" s="141" t="e">
        <f>AM360</f>
        <v>#DIV/0!</v>
      </c>
    </row>
    <row r="444" spans="51:52" x14ac:dyDescent="0.15">
      <c r="AY444" s="140">
        <f t="shared" si="404"/>
        <v>46478</v>
      </c>
      <c r="AZ444" s="141" t="e">
        <f>AM372</f>
        <v>#DIV/0!</v>
      </c>
    </row>
    <row r="445" spans="51:52" x14ac:dyDescent="0.15">
      <c r="AY445" s="140">
        <f t="shared" si="404"/>
        <v>46508</v>
      </c>
      <c r="AZ445" s="141" t="e">
        <f>AM384</f>
        <v>#DIV/0!</v>
      </c>
    </row>
    <row r="446" spans="51:52" x14ac:dyDescent="0.15">
      <c r="AY446" s="140">
        <f t="shared" si="404"/>
        <v>46539</v>
      </c>
      <c r="AZ446" s="141" t="e">
        <f>AM396</f>
        <v>#DIV/0!</v>
      </c>
    </row>
    <row r="447" spans="51:52" x14ac:dyDescent="0.15">
      <c r="AY447" s="140"/>
    </row>
    <row r="448" spans="51:52" x14ac:dyDescent="0.15">
      <c r="AY448" s="140"/>
    </row>
    <row r="449" spans="51:51" x14ac:dyDescent="0.15">
      <c r="AY449" s="140"/>
    </row>
    <row r="450" spans="51:51" x14ac:dyDescent="0.15">
      <c r="AY450" s="140"/>
    </row>
    <row r="451" spans="51:51" x14ac:dyDescent="0.15">
      <c r="AY451" s="140"/>
    </row>
    <row r="452" spans="51:51" x14ac:dyDescent="0.15">
      <c r="AY452" s="140"/>
    </row>
    <row r="453" spans="51:51" x14ac:dyDescent="0.15">
      <c r="AY453" s="140"/>
    </row>
    <row r="454" spans="51:51" x14ac:dyDescent="0.15">
      <c r="AY454" s="140"/>
    </row>
    <row r="455" spans="51:51" x14ac:dyDescent="0.15">
      <c r="AY455" s="140"/>
    </row>
    <row r="456" spans="51:51" x14ac:dyDescent="0.15">
      <c r="AY456" s="140"/>
    </row>
    <row r="457" spans="51:51" x14ac:dyDescent="0.15">
      <c r="AY457" s="140"/>
    </row>
    <row r="458" spans="51:51" x14ac:dyDescent="0.15">
      <c r="AY458" s="140"/>
    </row>
    <row r="459" spans="51:51" x14ac:dyDescent="0.15">
      <c r="AY459" s="140"/>
    </row>
    <row r="460" spans="51:51" x14ac:dyDescent="0.15">
      <c r="AY460" s="140"/>
    </row>
    <row r="461" spans="51:51" x14ac:dyDescent="0.15">
      <c r="AY461" s="140"/>
    </row>
    <row r="462" spans="51:51" x14ac:dyDescent="0.15">
      <c r="AY462" s="140"/>
    </row>
    <row r="463" spans="51:51" x14ac:dyDescent="0.15">
      <c r="AY463" s="140"/>
    </row>
  </sheetData>
  <mergeCells count="1653">
    <mergeCell ref="Z409:AC409"/>
    <mergeCell ref="AD409:AM409"/>
    <mergeCell ref="AL412:AM412"/>
    <mergeCell ref="AR407:AR408"/>
    <mergeCell ref="AS407:AS408"/>
    <mergeCell ref="AT407:AT408"/>
    <mergeCell ref="AU407:AU408"/>
    <mergeCell ref="Z408:AC408"/>
    <mergeCell ref="AD408:AM408"/>
    <mergeCell ref="AD395:AD396"/>
    <mergeCell ref="AE395:AE396"/>
    <mergeCell ref="AF395:AF396"/>
    <mergeCell ref="AG395:AG396"/>
    <mergeCell ref="AD406:AJ406"/>
    <mergeCell ref="AL406:AM406"/>
    <mergeCell ref="X395:X396"/>
    <mergeCell ref="Y395:Y396"/>
    <mergeCell ref="Z395:Z396"/>
    <mergeCell ref="AA395:AA396"/>
    <mergeCell ref="AB395:AB396"/>
    <mergeCell ref="AC395:AC396"/>
    <mergeCell ref="R395:R396"/>
    <mergeCell ref="S395:S396"/>
    <mergeCell ref="T395:T396"/>
    <mergeCell ref="U395:U396"/>
    <mergeCell ref="V395:V396"/>
    <mergeCell ref="W395:W396"/>
    <mergeCell ref="L395:L396"/>
    <mergeCell ref="M395:M396"/>
    <mergeCell ref="N395:N396"/>
    <mergeCell ref="O395:O396"/>
    <mergeCell ref="P395:P396"/>
    <mergeCell ref="Q395:Q396"/>
    <mergeCell ref="B395:B396"/>
    <mergeCell ref="C395:C396"/>
    <mergeCell ref="D395:D396"/>
    <mergeCell ref="E395:E396"/>
    <mergeCell ref="F395:F396"/>
    <mergeCell ref="G395:G396"/>
    <mergeCell ref="AR392:AR393"/>
    <mergeCell ref="AI394:AI395"/>
    <mergeCell ref="AJ394:AJ395"/>
    <mergeCell ref="AK394:AK395"/>
    <mergeCell ref="AL394:AL395"/>
    <mergeCell ref="AM394:AM395"/>
    <mergeCell ref="AN394:AN395"/>
    <mergeCell ref="AO394:AO395"/>
    <mergeCell ref="AP394:AP395"/>
    <mergeCell ref="AI392:AK393"/>
    <mergeCell ref="AL392:AM393"/>
    <mergeCell ref="AN392:AN393"/>
    <mergeCell ref="AO392:AO393"/>
    <mergeCell ref="AP392:AP393"/>
    <mergeCell ref="AQ392:AQ393"/>
    <mergeCell ref="AD383:AD384"/>
    <mergeCell ref="AE383:AE384"/>
    <mergeCell ref="AF383:AF384"/>
    <mergeCell ref="AG383:AG384"/>
    <mergeCell ref="C392:AG392"/>
    <mergeCell ref="AH392:AH396"/>
    <mergeCell ref="H395:H396"/>
    <mergeCell ref="I395:I396"/>
    <mergeCell ref="J395:J396"/>
    <mergeCell ref="K395:K396"/>
    <mergeCell ref="X383:X384"/>
    <mergeCell ref="Y383:Y384"/>
    <mergeCell ref="Z383:Z384"/>
    <mergeCell ref="AA383:AA384"/>
    <mergeCell ref="AB383:AB384"/>
    <mergeCell ref="AC383:AC384"/>
    <mergeCell ref="R383:R384"/>
    <mergeCell ref="S383:S384"/>
    <mergeCell ref="T383:T384"/>
    <mergeCell ref="U383:U384"/>
    <mergeCell ref="V383:V384"/>
    <mergeCell ref="W383:W384"/>
    <mergeCell ref="L383:L384"/>
    <mergeCell ref="M383:M384"/>
    <mergeCell ref="N383:N384"/>
    <mergeCell ref="O383:O384"/>
    <mergeCell ref="P383:P384"/>
    <mergeCell ref="Q383:Q384"/>
    <mergeCell ref="B383:B384"/>
    <mergeCell ref="C383:C384"/>
    <mergeCell ref="D383:D384"/>
    <mergeCell ref="E383:E384"/>
    <mergeCell ref="F383:F384"/>
    <mergeCell ref="G383:G384"/>
    <mergeCell ref="AR380:AR381"/>
    <mergeCell ref="AI382:AI383"/>
    <mergeCell ref="AJ382:AJ383"/>
    <mergeCell ref="AK382:AK383"/>
    <mergeCell ref="AL382:AL383"/>
    <mergeCell ref="AM382:AM383"/>
    <mergeCell ref="AN382:AN383"/>
    <mergeCell ref="AO382:AO383"/>
    <mergeCell ref="AP382:AP383"/>
    <mergeCell ref="AI380:AK381"/>
    <mergeCell ref="AL380:AM381"/>
    <mergeCell ref="AN380:AN381"/>
    <mergeCell ref="AO380:AO381"/>
    <mergeCell ref="AP380:AP381"/>
    <mergeCell ref="AQ380:AQ381"/>
    <mergeCell ref="AD371:AD372"/>
    <mergeCell ref="AE371:AE372"/>
    <mergeCell ref="AF371:AF372"/>
    <mergeCell ref="AG371:AG372"/>
    <mergeCell ref="C380:AG380"/>
    <mergeCell ref="AH380:AH384"/>
    <mergeCell ref="H383:H384"/>
    <mergeCell ref="I383:I384"/>
    <mergeCell ref="J383:J384"/>
    <mergeCell ref="K383:K384"/>
    <mergeCell ref="X371:X372"/>
    <mergeCell ref="Y371:Y372"/>
    <mergeCell ref="Z371:Z372"/>
    <mergeCell ref="AA371:AA372"/>
    <mergeCell ref="AB371:AB372"/>
    <mergeCell ref="AC371:AC372"/>
    <mergeCell ref="R371:R372"/>
    <mergeCell ref="S371:S372"/>
    <mergeCell ref="T371:T372"/>
    <mergeCell ref="U371:U372"/>
    <mergeCell ref="V371:V372"/>
    <mergeCell ref="W371:W372"/>
    <mergeCell ref="L371:L372"/>
    <mergeCell ref="M371:M372"/>
    <mergeCell ref="N371:N372"/>
    <mergeCell ref="O371:O372"/>
    <mergeCell ref="P371:P372"/>
    <mergeCell ref="Q371:Q372"/>
    <mergeCell ref="B371:B372"/>
    <mergeCell ref="C371:C372"/>
    <mergeCell ref="D371:D372"/>
    <mergeCell ref="E371:E372"/>
    <mergeCell ref="F371:F372"/>
    <mergeCell ref="G371:G372"/>
    <mergeCell ref="AR368:AR369"/>
    <mergeCell ref="AI370:AI371"/>
    <mergeCell ref="AJ370:AJ371"/>
    <mergeCell ref="AK370:AK371"/>
    <mergeCell ref="AL370:AL371"/>
    <mergeCell ref="AM370:AM371"/>
    <mergeCell ref="AN370:AN371"/>
    <mergeCell ref="AO370:AO371"/>
    <mergeCell ref="AP370:AP371"/>
    <mergeCell ref="AI368:AK369"/>
    <mergeCell ref="AL368:AM369"/>
    <mergeCell ref="AN368:AN369"/>
    <mergeCell ref="AO368:AO369"/>
    <mergeCell ref="AP368:AP369"/>
    <mergeCell ref="AQ368:AQ369"/>
    <mergeCell ref="AD359:AD360"/>
    <mergeCell ref="AE359:AE360"/>
    <mergeCell ref="AF359:AF360"/>
    <mergeCell ref="AG359:AG360"/>
    <mergeCell ref="C368:AG368"/>
    <mergeCell ref="AH368:AH372"/>
    <mergeCell ref="H371:H372"/>
    <mergeCell ref="I371:I372"/>
    <mergeCell ref="J371:J372"/>
    <mergeCell ref="K371:K372"/>
    <mergeCell ref="X359:X360"/>
    <mergeCell ref="Y359:Y360"/>
    <mergeCell ref="Z359:Z360"/>
    <mergeCell ref="AA359:AA360"/>
    <mergeCell ref="AB359:AB360"/>
    <mergeCell ref="AC359:AC360"/>
    <mergeCell ref="R359:R360"/>
    <mergeCell ref="S359:S360"/>
    <mergeCell ref="T359:T360"/>
    <mergeCell ref="U359:U360"/>
    <mergeCell ref="V359:V360"/>
    <mergeCell ref="W359:W360"/>
    <mergeCell ref="L359:L360"/>
    <mergeCell ref="M359:M360"/>
    <mergeCell ref="N359:N360"/>
    <mergeCell ref="O359:O360"/>
    <mergeCell ref="P359:P360"/>
    <mergeCell ref="Q359:Q360"/>
    <mergeCell ref="B359:B360"/>
    <mergeCell ref="C359:C360"/>
    <mergeCell ref="D359:D360"/>
    <mergeCell ref="E359:E360"/>
    <mergeCell ref="F359:F360"/>
    <mergeCell ref="G359:G360"/>
    <mergeCell ref="AR356:AR357"/>
    <mergeCell ref="AI358:AI359"/>
    <mergeCell ref="AJ358:AJ359"/>
    <mergeCell ref="AK358:AK359"/>
    <mergeCell ref="AL358:AL359"/>
    <mergeCell ref="AM358:AM359"/>
    <mergeCell ref="AN358:AN359"/>
    <mergeCell ref="AO358:AO359"/>
    <mergeCell ref="AP358:AP359"/>
    <mergeCell ref="AI356:AK357"/>
    <mergeCell ref="AL356:AM357"/>
    <mergeCell ref="AN356:AN357"/>
    <mergeCell ref="AO356:AO357"/>
    <mergeCell ref="AP356:AP357"/>
    <mergeCell ref="AQ356:AQ357"/>
    <mergeCell ref="AD347:AD348"/>
    <mergeCell ref="AE347:AE348"/>
    <mergeCell ref="AF347:AF348"/>
    <mergeCell ref="AG347:AG348"/>
    <mergeCell ref="C356:AG356"/>
    <mergeCell ref="AH356:AH360"/>
    <mergeCell ref="H359:H360"/>
    <mergeCell ref="I359:I360"/>
    <mergeCell ref="J359:J360"/>
    <mergeCell ref="K359:K360"/>
    <mergeCell ref="X347:X348"/>
    <mergeCell ref="Y347:Y348"/>
    <mergeCell ref="Z347:Z348"/>
    <mergeCell ref="AA347:AA348"/>
    <mergeCell ref="AB347:AB348"/>
    <mergeCell ref="AC347:AC348"/>
    <mergeCell ref="R347:R348"/>
    <mergeCell ref="S347:S348"/>
    <mergeCell ref="T347:T348"/>
    <mergeCell ref="U347:U348"/>
    <mergeCell ref="V347:V348"/>
    <mergeCell ref="W347:W348"/>
    <mergeCell ref="L347:L348"/>
    <mergeCell ref="M347:M348"/>
    <mergeCell ref="N347:N348"/>
    <mergeCell ref="O347:O348"/>
    <mergeCell ref="P347:P348"/>
    <mergeCell ref="Q347:Q348"/>
    <mergeCell ref="B347:B348"/>
    <mergeCell ref="C347:C348"/>
    <mergeCell ref="D347:D348"/>
    <mergeCell ref="E347:E348"/>
    <mergeCell ref="F347:F348"/>
    <mergeCell ref="G347:G348"/>
    <mergeCell ref="AR344:AR345"/>
    <mergeCell ref="AI346:AI347"/>
    <mergeCell ref="AJ346:AJ347"/>
    <mergeCell ref="AK346:AK347"/>
    <mergeCell ref="AL346:AL347"/>
    <mergeCell ref="AM346:AM347"/>
    <mergeCell ref="AN346:AN347"/>
    <mergeCell ref="AO346:AO347"/>
    <mergeCell ref="AP346:AP347"/>
    <mergeCell ref="AI344:AK345"/>
    <mergeCell ref="AL344:AM345"/>
    <mergeCell ref="AN344:AN345"/>
    <mergeCell ref="AO344:AO345"/>
    <mergeCell ref="AP344:AP345"/>
    <mergeCell ref="AQ344:AQ345"/>
    <mergeCell ref="AD335:AD336"/>
    <mergeCell ref="AE335:AE336"/>
    <mergeCell ref="AF335:AF336"/>
    <mergeCell ref="AG335:AG336"/>
    <mergeCell ref="C344:AG344"/>
    <mergeCell ref="AH344:AH348"/>
    <mergeCell ref="H347:H348"/>
    <mergeCell ref="I347:I348"/>
    <mergeCell ref="J347:J348"/>
    <mergeCell ref="K347:K348"/>
    <mergeCell ref="X335:X336"/>
    <mergeCell ref="Y335:Y336"/>
    <mergeCell ref="Z335:Z336"/>
    <mergeCell ref="AA335:AA336"/>
    <mergeCell ref="AB335:AB336"/>
    <mergeCell ref="AC335:AC336"/>
    <mergeCell ref="R335:R336"/>
    <mergeCell ref="S335:S336"/>
    <mergeCell ref="T335:T336"/>
    <mergeCell ref="U335:U336"/>
    <mergeCell ref="V335:V336"/>
    <mergeCell ref="W335:W336"/>
    <mergeCell ref="L335:L336"/>
    <mergeCell ref="M335:M336"/>
    <mergeCell ref="N335:N336"/>
    <mergeCell ref="O335:O336"/>
    <mergeCell ref="P335:P336"/>
    <mergeCell ref="Q335:Q336"/>
    <mergeCell ref="B335:B336"/>
    <mergeCell ref="C335:C336"/>
    <mergeCell ref="D335:D336"/>
    <mergeCell ref="E335:E336"/>
    <mergeCell ref="F335:F336"/>
    <mergeCell ref="G335:G336"/>
    <mergeCell ref="AR332:AR333"/>
    <mergeCell ref="AI334:AI335"/>
    <mergeCell ref="AJ334:AJ335"/>
    <mergeCell ref="AK334:AK335"/>
    <mergeCell ref="AL334:AL335"/>
    <mergeCell ref="AM334:AM335"/>
    <mergeCell ref="AN334:AN335"/>
    <mergeCell ref="AO334:AO335"/>
    <mergeCell ref="AP334:AP335"/>
    <mergeCell ref="AI332:AK333"/>
    <mergeCell ref="AL332:AM333"/>
    <mergeCell ref="AN332:AN333"/>
    <mergeCell ref="AO332:AO333"/>
    <mergeCell ref="AP332:AP333"/>
    <mergeCell ref="AQ332:AQ333"/>
    <mergeCell ref="AD323:AD324"/>
    <mergeCell ref="AE323:AE324"/>
    <mergeCell ref="AF323:AF324"/>
    <mergeCell ref="AG323:AG324"/>
    <mergeCell ref="C332:AG332"/>
    <mergeCell ref="AH332:AH336"/>
    <mergeCell ref="H335:H336"/>
    <mergeCell ref="I335:I336"/>
    <mergeCell ref="J335:J336"/>
    <mergeCell ref="K335:K336"/>
    <mergeCell ref="X323:X324"/>
    <mergeCell ref="Y323:Y324"/>
    <mergeCell ref="Z323:Z324"/>
    <mergeCell ref="AA323:AA324"/>
    <mergeCell ref="AB323:AB324"/>
    <mergeCell ref="AC323:AC324"/>
    <mergeCell ref="R323:R324"/>
    <mergeCell ref="S323:S324"/>
    <mergeCell ref="T323:T324"/>
    <mergeCell ref="U323:U324"/>
    <mergeCell ref="V323:V324"/>
    <mergeCell ref="W323:W324"/>
    <mergeCell ref="L323:L324"/>
    <mergeCell ref="M323:M324"/>
    <mergeCell ref="N323:N324"/>
    <mergeCell ref="O323:O324"/>
    <mergeCell ref="P323:P324"/>
    <mergeCell ref="Q323:Q324"/>
    <mergeCell ref="B323:B324"/>
    <mergeCell ref="C323:C324"/>
    <mergeCell ref="D323:D324"/>
    <mergeCell ref="E323:E324"/>
    <mergeCell ref="F323:F324"/>
    <mergeCell ref="G323:G324"/>
    <mergeCell ref="AR320:AR321"/>
    <mergeCell ref="AI322:AI323"/>
    <mergeCell ref="AJ322:AJ323"/>
    <mergeCell ref="AK322:AK323"/>
    <mergeCell ref="AL322:AL323"/>
    <mergeCell ref="AM322:AM323"/>
    <mergeCell ref="AN322:AN323"/>
    <mergeCell ref="AO322:AO323"/>
    <mergeCell ref="AP322:AP323"/>
    <mergeCell ref="AI320:AK321"/>
    <mergeCell ref="AL320:AM321"/>
    <mergeCell ref="AN320:AN321"/>
    <mergeCell ref="AO320:AO321"/>
    <mergeCell ref="AP320:AP321"/>
    <mergeCell ref="AQ320:AQ321"/>
    <mergeCell ref="AD311:AD312"/>
    <mergeCell ref="AE311:AE312"/>
    <mergeCell ref="AF311:AF312"/>
    <mergeCell ref="AG311:AG312"/>
    <mergeCell ref="C320:AG320"/>
    <mergeCell ref="AH320:AH324"/>
    <mergeCell ref="H323:H324"/>
    <mergeCell ref="I323:I324"/>
    <mergeCell ref="J323:J324"/>
    <mergeCell ref="K323:K324"/>
    <mergeCell ref="X311:X312"/>
    <mergeCell ref="Y311:Y312"/>
    <mergeCell ref="Z311:Z312"/>
    <mergeCell ref="AA311:AA312"/>
    <mergeCell ref="AB311:AB312"/>
    <mergeCell ref="AC311:AC312"/>
    <mergeCell ref="R311:R312"/>
    <mergeCell ref="S311:S312"/>
    <mergeCell ref="T311:T312"/>
    <mergeCell ref="U311:U312"/>
    <mergeCell ref="V311:V312"/>
    <mergeCell ref="W311:W312"/>
    <mergeCell ref="L311:L312"/>
    <mergeCell ref="M311:M312"/>
    <mergeCell ref="N311:N312"/>
    <mergeCell ref="O311:O312"/>
    <mergeCell ref="P311:P312"/>
    <mergeCell ref="Q311:Q312"/>
    <mergeCell ref="B311:B312"/>
    <mergeCell ref="C311:C312"/>
    <mergeCell ref="D311:D312"/>
    <mergeCell ref="E311:E312"/>
    <mergeCell ref="F311:F312"/>
    <mergeCell ref="G311:G312"/>
    <mergeCell ref="AR308:AR309"/>
    <mergeCell ref="AI310:AI311"/>
    <mergeCell ref="AJ310:AJ311"/>
    <mergeCell ref="AK310:AK311"/>
    <mergeCell ref="AL310:AL311"/>
    <mergeCell ref="AM310:AM311"/>
    <mergeCell ref="AN310:AN311"/>
    <mergeCell ref="AO310:AO311"/>
    <mergeCell ref="AP310:AP311"/>
    <mergeCell ref="AI308:AK309"/>
    <mergeCell ref="AL308:AM309"/>
    <mergeCell ref="AN308:AN309"/>
    <mergeCell ref="AO308:AO309"/>
    <mergeCell ref="AP308:AP309"/>
    <mergeCell ref="AQ308:AQ309"/>
    <mergeCell ref="AD299:AD300"/>
    <mergeCell ref="AE299:AE300"/>
    <mergeCell ref="AF299:AF300"/>
    <mergeCell ref="AG299:AG300"/>
    <mergeCell ref="C308:AG308"/>
    <mergeCell ref="AH308:AH312"/>
    <mergeCell ref="H311:H312"/>
    <mergeCell ref="I311:I312"/>
    <mergeCell ref="J311:J312"/>
    <mergeCell ref="K311:K312"/>
    <mergeCell ref="X299:X300"/>
    <mergeCell ref="Y299:Y300"/>
    <mergeCell ref="Z299:Z300"/>
    <mergeCell ref="AA299:AA300"/>
    <mergeCell ref="AB299:AB300"/>
    <mergeCell ref="AC299:AC300"/>
    <mergeCell ref="R299:R300"/>
    <mergeCell ref="S299:S300"/>
    <mergeCell ref="T299:T300"/>
    <mergeCell ref="U299:U300"/>
    <mergeCell ref="V299:V300"/>
    <mergeCell ref="W299:W300"/>
    <mergeCell ref="L299:L300"/>
    <mergeCell ref="M299:M300"/>
    <mergeCell ref="N299:N300"/>
    <mergeCell ref="O299:O300"/>
    <mergeCell ref="P299:P300"/>
    <mergeCell ref="Q299:Q300"/>
    <mergeCell ref="B299:B300"/>
    <mergeCell ref="C299:C300"/>
    <mergeCell ref="D299:D300"/>
    <mergeCell ref="E299:E300"/>
    <mergeCell ref="F299:F300"/>
    <mergeCell ref="G299:G300"/>
    <mergeCell ref="AR296:AR297"/>
    <mergeCell ref="AI298:AI299"/>
    <mergeCell ref="AJ298:AJ299"/>
    <mergeCell ref="AK298:AK299"/>
    <mergeCell ref="AL298:AL299"/>
    <mergeCell ref="AM298:AM299"/>
    <mergeCell ref="AN298:AN299"/>
    <mergeCell ref="AO298:AO299"/>
    <mergeCell ref="AP298:AP299"/>
    <mergeCell ref="AI296:AK297"/>
    <mergeCell ref="AL296:AM297"/>
    <mergeCell ref="AN296:AN297"/>
    <mergeCell ref="AO296:AO297"/>
    <mergeCell ref="AP296:AP297"/>
    <mergeCell ref="AQ296:AQ297"/>
    <mergeCell ref="AD287:AD288"/>
    <mergeCell ref="AE287:AE288"/>
    <mergeCell ref="AF287:AF288"/>
    <mergeCell ref="AG287:AG288"/>
    <mergeCell ref="C296:AG296"/>
    <mergeCell ref="AH296:AH300"/>
    <mergeCell ref="H299:H300"/>
    <mergeCell ref="I299:I300"/>
    <mergeCell ref="J299:J300"/>
    <mergeCell ref="K299:K300"/>
    <mergeCell ref="X287:X288"/>
    <mergeCell ref="Y287:Y288"/>
    <mergeCell ref="Z287:Z288"/>
    <mergeCell ref="AA287:AA288"/>
    <mergeCell ref="AB287:AB288"/>
    <mergeCell ref="AC287:AC288"/>
    <mergeCell ref="R287:R288"/>
    <mergeCell ref="S287:S288"/>
    <mergeCell ref="T287:T288"/>
    <mergeCell ref="U287:U288"/>
    <mergeCell ref="V287:V288"/>
    <mergeCell ref="W287:W288"/>
    <mergeCell ref="L287:L288"/>
    <mergeCell ref="M287:M288"/>
    <mergeCell ref="N287:N288"/>
    <mergeCell ref="O287:O288"/>
    <mergeCell ref="P287:P288"/>
    <mergeCell ref="Q287:Q288"/>
    <mergeCell ref="B287:B288"/>
    <mergeCell ref="C287:C288"/>
    <mergeCell ref="D287:D288"/>
    <mergeCell ref="E287:E288"/>
    <mergeCell ref="F287:F288"/>
    <mergeCell ref="G287:G288"/>
    <mergeCell ref="AR284:AR285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AI284:AK285"/>
    <mergeCell ref="AL284:AM285"/>
    <mergeCell ref="AN284:AN285"/>
    <mergeCell ref="AO284:AO285"/>
    <mergeCell ref="AP284:AP285"/>
    <mergeCell ref="AQ284:AQ285"/>
    <mergeCell ref="AD275:AD276"/>
    <mergeCell ref="AE275:AE276"/>
    <mergeCell ref="AF275:AF276"/>
    <mergeCell ref="AG275:AG276"/>
    <mergeCell ref="C284:AG284"/>
    <mergeCell ref="AH284:AH288"/>
    <mergeCell ref="H287:H288"/>
    <mergeCell ref="I287:I288"/>
    <mergeCell ref="J287:J288"/>
    <mergeCell ref="K287:K288"/>
    <mergeCell ref="X275:X276"/>
    <mergeCell ref="Y275:Y276"/>
    <mergeCell ref="Z275:Z276"/>
    <mergeCell ref="AA275:AA276"/>
    <mergeCell ref="AB275:AB276"/>
    <mergeCell ref="AC275:AC276"/>
    <mergeCell ref="R275:R276"/>
    <mergeCell ref="S275:S276"/>
    <mergeCell ref="T275:T276"/>
    <mergeCell ref="U275:U276"/>
    <mergeCell ref="V275:V276"/>
    <mergeCell ref="W275:W276"/>
    <mergeCell ref="L275:L276"/>
    <mergeCell ref="M275:M276"/>
    <mergeCell ref="N275:N276"/>
    <mergeCell ref="O275:O276"/>
    <mergeCell ref="P275:P276"/>
    <mergeCell ref="Q275:Q276"/>
    <mergeCell ref="B275:B276"/>
    <mergeCell ref="C275:C276"/>
    <mergeCell ref="D275:D276"/>
    <mergeCell ref="E275:E276"/>
    <mergeCell ref="F275:F276"/>
    <mergeCell ref="G275:G276"/>
    <mergeCell ref="AR272:AR273"/>
    <mergeCell ref="AI274:AI275"/>
    <mergeCell ref="AJ274:AJ275"/>
    <mergeCell ref="AK274:AK275"/>
    <mergeCell ref="AL274:AL275"/>
    <mergeCell ref="AM274:AM275"/>
    <mergeCell ref="AN274:AN275"/>
    <mergeCell ref="AO274:AO275"/>
    <mergeCell ref="AP274:AP275"/>
    <mergeCell ref="AI272:AK273"/>
    <mergeCell ref="AL272:AM273"/>
    <mergeCell ref="AN272:AN273"/>
    <mergeCell ref="AO272:AO273"/>
    <mergeCell ref="AP272:AP273"/>
    <mergeCell ref="AQ272:AQ273"/>
    <mergeCell ref="AD263:AD264"/>
    <mergeCell ref="AE263:AE264"/>
    <mergeCell ref="AF263:AF264"/>
    <mergeCell ref="AG263:AG264"/>
    <mergeCell ref="C272:AG272"/>
    <mergeCell ref="AH272:AH276"/>
    <mergeCell ref="H275:H276"/>
    <mergeCell ref="I275:I276"/>
    <mergeCell ref="J275:J276"/>
    <mergeCell ref="K275:K276"/>
    <mergeCell ref="X263:X264"/>
    <mergeCell ref="Y263:Y264"/>
    <mergeCell ref="Z263:Z264"/>
    <mergeCell ref="AA263:AA264"/>
    <mergeCell ref="AB263:AB264"/>
    <mergeCell ref="AC263:AC264"/>
    <mergeCell ref="R263:R264"/>
    <mergeCell ref="S263:S264"/>
    <mergeCell ref="T263:T264"/>
    <mergeCell ref="U263:U264"/>
    <mergeCell ref="V263:V264"/>
    <mergeCell ref="W263:W264"/>
    <mergeCell ref="L263:L264"/>
    <mergeCell ref="M263:M264"/>
    <mergeCell ref="N263:N264"/>
    <mergeCell ref="O263:O264"/>
    <mergeCell ref="P263:P264"/>
    <mergeCell ref="Q263:Q264"/>
    <mergeCell ref="B263:B264"/>
    <mergeCell ref="C263:C264"/>
    <mergeCell ref="D263:D264"/>
    <mergeCell ref="E263:E264"/>
    <mergeCell ref="F263:F264"/>
    <mergeCell ref="G263:G264"/>
    <mergeCell ref="AR260:AR261"/>
    <mergeCell ref="AI262:AI263"/>
    <mergeCell ref="AJ262:AJ263"/>
    <mergeCell ref="AK262:AK263"/>
    <mergeCell ref="AL262:AL263"/>
    <mergeCell ref="AM262:AM263"/>
    <mergeCell ref="AN262:AN263"/>
    <mergeCell ref="AO262:AO263"/>
    <mergeCell ref="AP262:AP263"/>
    <mergeCell ref="AI260:AK261"/>
    <mergeCell ref="AL260:AM261"/>
    <mergeCell ref="AN260:AN261"/>
    <mergeCell ref="AO260:AO261"/>
    <mergeCell ref="AP260:AP261"/>
    <mergeCell ref="AQ260:AQ261"/>
    <mergeCell ref="AD251:AD252"/>
    <mergeCell ref="AE251:AE252"/>
    <mergeCell ref="AF251:AF252"/>
    <mergeCell ref="AG251:AG252"/>
    <mergeCell ref="C260:AG260"/>
    <mergeCell ref="AH260:AH264"/>
    <mergeCell ref="H263:H264"/>
    <mergeCell ref="I263:I264"/>
    <mergeCell ref="J263:J264"/>
    <mergeCell ref="K263:K264"/>
    <mergeCell ref="X251:X252"/>
    <mergeCell ref="Y251:Y252"/>
    <mergeCell ref="Z251:Z252"/>
    <mergeCell ref="AA251:AA252"/>
    <mergeCell ref="AB251:AB252"/>
    <mergeCell ref="AC251:AC252"/>
    <mergeCell ref="R251:R252"/>
    <mergeCell ref="S251:S252"/>
    <mergeCell ref="T251:T252"/>
    <mergeCell ref="U251:U252"/>
    <mergeCell ref="V251:V252"/>
    <mergeCell ref="W251:W252"/>
    <mergeCell ref="L251:L252"/>
    <mergeCell ref="M251:M252"/>
    <mergeCell ref="N251:N252"/>
    <mergeCell ref="O251:O252"/>
    <mergeCell ref="P251:P252"/>
    <mergeCell ref="Q251:Q252"/>
    <mergeCell ref="B251:B252"/>
    <mergeCell ref="C251:C252"/>
    <mergeCell ref="D251:D252"/>
    <mergeCell ref="E251:E252"/>
    <mergeCell ref="F251:F252"/>
    <mergeCell ref="G251:G252"/>
    <mergeCell ref="AR248:AR249"/>
    <mergeCell ref="AI250:AI251"/>
    <mergeCell ref="AJ250:AJ251"/>
    <mergeCell ref="AK250:AK251"/>
    <mergeCell ref="AL250:AL251"/>
    <mergeCell ref="AM250:AM251"/>
    <mergeCell ref="AN250:AN251"/>
    <mergeCell ref="AO250:AO251"/>
    <mergeCell ref="AP250:AP251"/>
    <mergeCell ref="AI248:AK249"/>
    <mergeCell ref="AL248:AM249"/>
    <mergeCell ref="AN248:AN249"/>
    <mergeCell ref="AO248:AO249"/>
    <mergeCell ref="AP248:AP249"/>
    <mergeCell ref="AQ248:AQ249"/>
    <mergeCell ref="AD239:AD240"/>
    <mergeCell ref="AE239:AE240"/>
    <mergeCell ref="AF239:AF240"/>
    <mergeCell ref="AG239:AG240"/>
    <mergeCell ref="C248:AG248"/>
    <mergeCell ref="AH248:AH252"/>
    <mergeCell ref="H251:H252"/>
    <mergeCell ref="I251:I252"/>
    <mergeCell ref="J251:J252"/>
    <mergeCell ref="K251:K252"/>
    <mergeCell ref="X239:X240"/>
    <mergeCell ref="Y239:Y240"/>
    <mergeCell ref="Z239:Z240"/>
    <mergeCell ref="AA239:AA240"/>
    <mergeCell ref="AB239:AB240"/>
    <mergeCell ref="AC239:AC240"/>
    <mergeCell ref="R239:R240"/>
    <mergeCell ref="S239:S240"/>
    <mergeCell ref="T239:T240"/>
    <mergeCell ref="U239:U240"/>
    <mergeCell ref="V239:V240"/>
    <mergeCell ref="W239:W240"/>
    <mergeCell ref="L239:L240"/>
    <mergeCell ref="M239:M240"/>
    <mergeCell ref="N239:N240"/>
    <mergeCell ref="O239:O240"/>
    <mergeCell ref="P239:P240"/>
    <mergeCell ref="Q239:Q240"/>
    <mergeCell ref="B239:B240"/>
    <mergeCell ref="C239:C240"/>
    <mergeCell ref="D239:D240"/>
    <mergeCell ref="E239:E240"/>
    <mergeCell ref="F239:F240"/>
    <mergeCell ref="G239:G240"/>
    <mergeCell ref="AR236:AR237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AI236:AK237"/>
    <mergeCell ref="AL236:AM237"/>
    <mergeCell ref="AN236:AN237"/>
    <mergeCell ref="AO236:AO237"/>
    <mergeCell ref="AP236:AP237"/>
    <mergeCell ref="AQ236:AQ237"/>
    <mergeCell ref="AD227:AD228"/>
    <mergeCell ref="AE227:AE228"/>
    <mergeCell ref="AF227:AF228"/>
    <mergeCell ref="AG227:AG228"/>
    <mergeCell ref="C236:AG236"/>
    <mergeCell ref="AH236:AH240"/>
    <mergeCell ref="H239:H240"/>
    <mergeCell ref="I239:I240"/>
    <mergeCell ref="J239:J240"/>
    <mergeCell ref="K239:K240"/>
    <mergeCell ref="X227:X228"/>
    <mergeCell ref="Y227:Y228"/>
    <mergeCell ref="Z227:Z228"/>
    <mergeCell ref="AA227:AA228"/>
    <mergeCell ref="AB227:AB228"/>
    <mergeCell ref="AC227:AC228"/>
    <mergeCell ref="R227:R228"/>
    <mergeCell ref="S227:S228"/>
    <mergeCell ref="T227:T228"/>
    <mergeCell ref="U227:U228"/>
    <mergeCell ref="V227:V228"/>
    <mergeCell ref="W227:W228"/>
    <mergeCell ref="L227:L228"/>
    <mergeCell ref="M227:M228"/>
    <mergeCell ref="N227:N228"/>
    <mergeCell ref="O227:O228"/>
    <mergeCell ref="P227:P228"/>
    <mergeCell ref="Q227:Q228"/>
    <mergeCell ref="B227:B228"/>
    <mergeCell ref="C227:C228"/>
    <mergeCell ref="D227:D228"/>
    <mergeCell ref="E227:E228"/>
    <mergeCell ref="F227:F228"/>
    <mergeCell ref="G227:G228"/>
    <mergeCell ref="AR224:AR225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AI224:AK225"/>
    <mergeCell ref="AL224:AM225"/>
    <mergeCell ref="AN224:AN225"/>
    <mergeCell ref="AO224:AO225"/>
    <mergeCell ref="AP224:AP225"/>
    <mergeCell ref="AQ224:AQ225"/>
    <mergeCell ref="AD215:AD216"/>
    <mergeCell ref="AE215:AE216"/>
    <mergeCell ref="AF215:AF216"/>
    <mergeCell ref="AG215:AG216"/>
    <mergeCell ref="C224:AG224"/>
    <mergeCell ref="AH224:AH228"/>
    <mergeCell ref="H227:H228"/>
    <mergeCell ref="I227:I228"/>
    <mergeCell ref="J227:J228"/>
    <mergeCell ref="K227:K228"/>
    <mergeCell ref="X215:X216"/>
    <mergeCell ref="Y215:Y216"/>
    <mergeCell ref="Z215:Z216"/>
    <mergeCell ref="AA215:AA216"/>
    <mergeCell ref="AB215:AB216"/>
    <mergeCell ref="AC215:AC216"/>
    <mergeCell ref="R215:R216"/>
    <mergeCell ref="S215:S216"/>
    <mergeCell ref="T215:T216"/>
    <mergeCell ref="U215:U216"/>
    <mergeCell ref="V215:V216"/>
    <mergeCell ref="W215:W216"/>
    <mergeCell ref="L215:L216"/>
    <mergeCell ref="M215:M216"/>
    <mergeCell ref="N215:N216"/>
    <mergeCell ref="O215:O216"/>
    <mergeCell ref="P215:P216"/>
    <mergeCell ref="Q215:Q216"/>
    <mergeCell ref="B215:B216"/>
    <mergeCell ref="C215:C216"/>
    <mergeCell ref="D215:D216"/>
    <mergeCell ref="E215:E216"/>
    <mergeCell ref="F215:F216"/>
    <mergeCell ref="G215:G216"/>
    <mergeCell ref="AR212:AR213"/>
    <mergeCell ref="AI214:AI215"/>
    <mergeCell ref="AJ214:AJ215"/>
    <mergeCell ref="AK214:AK215"/>
    <mergeCell ref="AL214:AL215"/>
    <mergeCell ref="AM214:AM215"/>
    <mergeCell ref="AN214:AN215"/>
    <mergeCell ref="AO214:AO215"/>
    <mergeCell ref="AP214:AP215"/>
    <mergeCell ref="AI212:AK213"/>
    <mergeCell ref="AL212:AM213"/>
    <mergeCell ref="AN212:AN213"/>
    <mergeCell ref="AO212:AO213"/>
    <mergeCell ref="AP212:AP213"/>
    <mergeCell ref="AQ212:AQ213"/>
    <mergeCell ref="AD203:AD204"/>
    <mergeCell ref="AE203:AE204"/>
    <mergeCell ref="AF203:AF204"/>
    <mergeCell ref="AG203:AG204"/>
    <mergeCell ref="C212:AG212"/>
    <mergeCell ref="AH212:AH216"/>
    <mergeCell ref="H215:H216"/>
    <mergeCell ref="I215:I216"/>
    <mergeCell ref="J215:J216"/>
    <mergeCell ref="K215:K216"/>
    <mergeCell ref="X203:X204"/>
    <mergeCell ref="Y203:Y204"/>
    <mergeCell ref="Z203:Z204"/>
    <mergeCell ref="AA203:AA204"/>
    <mergeCell ref="AB203:AB204"/>
    <mergeCell ref="AC203:AC204"/>
    <mergeCell ref="R203:R204"/>
    <mergeCell ref="S203:S204"/>
    <mergeCell ref="T203:T204"/>
    <mergeCell ref="U203:U204"/>
    <mergeCell ref="V203:V204"/>
    <mergeCell ref="W203:W204"/>
    <mergeCell ref="L203:L204"/>
    <mergeCell ref="M203:M204"/>
    <mergeCell ref="N203:N204"/>
    <mergeCell ref="O203:O204"/>
    <mergeCell ref="P203:P204"/>
    <mergeCell ref="Q203:Q204"/>
    <mergeCell ref="B203:B204"/>
    <mergeCell ref="C203:C204"/>
    <mergeCell ref="D203:D204"/>
    <mergeCell ref="E203:E204"/>
    <mergeCell ref="F203:F204"/>
    <mergeCell ref="G203:G204"/>
    <mergeCell ref="AR200:AR201"/>
    <mergeCell ref="AI202:AI203"/>
    <mergeCell ref="AJ202:AJ203"/>
    <mergeCell ref="AK202:AK203"/>
    <mergeCell ref="AL202:AL203"/>
    <mergeCell ref="AM202:AM203"/>
    <mergeCell ref="AN202:AN203"/>
    <mergeCell ref="AO202:AO203"/>
    <mergeCell ref="AP202:AP203"/>
    <mergeCell ref="AI200:AK201"/>
    <mergeCell ref="AL200:AM201"/>
    <mergeCell ref="AN200:AN201"/>
    <mergeCell ref="AO200:AO201"/>
    <mergeCell ref="AP200:AP201"/>
    <mergeCell ref="AQ200:AQ201"/>
    <mergeCell ref="AD191:AD192"/>
    <mergeCell ref="AE191:AE192"/>
    <mergeCell ref="AF191:AF192"/>
    <mergeCell ref="AG191:AG192"/>
    <mergeCell ref="C200:AG200"/>
    <mergeCell ref="AH200:AH204"/>
    <mergeCell ref="H203:H204"/>
    <mergeCell ref="I203:I204"/>
    <mergeCell ref="J203:J204"/>
    <mergeCell ref="K203:K204"/>
    <mergeCell ref="X191:X192"/>
    <mergeCell ref="Y191:Y192"/>
    <mergeCell ref="Z191:Z192"/>
    <mergeCell ref="AA191:AA192"/>
    <mergeCell ref="AB191:AB192"/>
    <mergeCell ref="AC191:AC192"/>
    <mergeCell ref="R191:R192"/>
    <mergeCell ref="S191:S192"/>
    <mergeCell ref="T191:T192"/>
    <mergeCell ref="U191:U192"/>
    <mergeCell ref="V191:V192"/>
    <mergeCell ref="W191:W192"/>
    <mergeCell ref="L191:L192"/>
    <mergeCell ref="M191:M192"/>
    <mergeCell ref="N191:N192"/>
    <mergeCell ref="O191:O192"/>
    <mergeCell ref="P191:P192"/>
    <mergeCell ref="Q191:Q192"/>
    <mergeCell ref="B191:B192"/>
    <mergeCell ref="C191:C192"/>
    <mergeCell ref="D191:D192"/>
    <mergeCell ref="E191:E192"/>
    <mergeCell ref="F191:F192"/>
    <mergeCell ref="G191:G192"/>
    <mergeCell ref="AR188:AR189"/>
    <mergeCell ref="AI190:AI191"/>
    <mergeCell ref="AJ190:AJ191"/>
    <mergeCell ref="AK190:AK191"/>
    <mergeCell ref="AL190:AL191"/>
    <mergeCell ref="AM190:AM191"/>
    <mergeCell ref="AN190:AN191"/>
    <mergeCell ref="AO190:AO191"/>
    <mergeCell ref="AP190:AP191"/>
    <mergeCell ref="AI188:AK189"/>
    <mergeCell ref="AL188:AM189"/>
    <mergeCell ref="AN188:AN189"/>
    <mergeCell ref="AO188:AO189"/>
    <mergeCell ref="AP188:AP189"/>
    <mergeCell ref="AQ188:AQ189"/>
    <mergeCell ref="AD179:AD180"/>
    <mergeCell ref="AE179:AE180"/>
    <mergeCell ref="AF179:AF180"/>
    <mergeCell ref="AG179:AG180"/>
    <mergeCell ref="C188:AG188"/>
    <mergeCell ref="AH188:AH192"/>
    <mergeCell ref="H191:H192"/>
    <mergeCell ref="I191:I192"/>
    <mergeCell ref="J191:J192"/>
    <mergeCell ref="K191:K192"/>
    <mergeCell ref="X179:X180"/>
    <mergeCell ref="Y179:Y180"/>
    <mergeCell ref="Z179:Z180"/>
    <mergeCell ref="AA179:AA180"/>
    <mergeCell ref="AB179:AB180"/>
    <mergeCell ref="AC179:AC180"/>
    <mergeCell ref="R179:R180"/>
    <mergeCell ref="S179:S180"/>
    <mergeCell ref="T179:T180"/>
    <mergeCell ref="U179:U180"/>
    <mergeCell ref="V179:V180"/>
    <mergeCell ref="W179:W180"/>
    <mergeCell ref="L179:L180"/>
    <mergeCell ref="M179:M180"/>
    <mergeCell ref="N179:N180"/>
    <mergeCell ref="O179:O180"/>
    <mergeCell ref="P179:P180"/>
    <mergeCell ref="Q179:Q180"/>
    <mergeCell ref="B179:B180"/>
    <mergeCell ref="C179:C180"/>
    <mergeCell ref="D179:D180"/>
    <mergeCell ref="E179:E180"/>
    <mergeCell ref="F179:F180"/>
    <mergeCell ref="G179:G180"/>
    <mergeCell ref="AR176:AR177"/>
    <mergeCell ref="AI178:AI179"/>
    <mergeCell ref="AJ178:AJ179"/>
    <mergeCell ref="AK178:AK179"/>
    <mergeCell ref="AL178:AL179"/>
    <mergeCell ref="AM178:AM179"/>
    <mergeCell ref="AN178:AN179"/>
    <mergeCell ref="AO178:AO179"/>
    <mergeCell ref="AP178:AP179"/>
    <mergeCell ref="AI176:AK177"/>
    <mergeCell ref="AL176:AM177"/>
    <mergeCell ref="AN176:AN177"/>
    <mergeCell ref="AO176:AO177"/>
    <mergeCell ref="AP176:AP177"/>
    <mergeCell ref="AQ176:AQ177"/>
    <mergeCell ref="AD167:AD168"/>
    <mergeCell ref="AE167:AE168"/>
    <mergeCell ref="AF167:AF168"/>
    <mergeCell ref="AG167:AG168"/>
    <mergeCell ref="C176:AG176"/>
    <mergeCell ref="AH176:AH180"/>
    <mergeCell ref="H179:H180"/>
    <mergeCell ref="I179:I180"/>
    <mergeCell ref="J179:J180"/>
    <mergeCell ref="K179:K180"/>
    <mergeCell ref="X167:X168"/>
    <mergeCell ref="Y167:Y168"/>
    <mergeCell ref="Z167:Z168"/>
    <mergeCell ref="AA167:AA168"/>
    <mergeCell ref="AB167:AB168"/>
    <mergeCell ref="AC167:AC168"/>
    <mergeCell ref="R167:R168"/>
    <mergeCell ref="S167:S168"/>
    <mergeCell ref="T167:T168"/>
    <mergeCell ref="U167:U168"/>
    <mergeCell ref="V167:V168"/>
    <mergeCell ref="W167:W168"/>
    <mergeCell ref="L167:L168"/>
    <mergeCell ref="M167:M168"/>
    <mergeCell ref="N167:N168"/>
    <mergeCell ref="O167:O168"/>
    <mergeCell ref="P167:P168"/>
    <mergeCell ref="Q167:Q168"/>
    <mergeCell ref="B167:B168"/>
    <mergeCell ref="C167:C168"/>
    <mergeCell ref="D167:D168"/>
    <mergeCell ref="E167:E168"/>
    <mergeCell ref="F167:F168"/>
    <mergeCell ref="G167:G168"/>
    <mergeCell ref="AR164:AR165"/>
    <mergeCell ref="AI166:AI167"/>
    <mergeCell ref="AJ166:AJ167"/>
    <mergeCell ref="AK166:AK167"/>
    <mergeCell ref="AL166:AL167"/>
    <mergeCell ref="AM166:AM167"/>
    <mergeCell ref="AN166:AN167"/>
    <mergeCell ref="AO166:AO167"/>
    <mergeCell ref="AP166:AP167"/>
    <mergeCell ref="AI164:AK165"/>
    <mergeCell ref="AL164:AM165"/>
    <mergeCell ref="AN164:AN165"/>
    <mergeCell ref="AO164:AO165"/>
    <mergeCell ref="AP164:AP165"/>
    <mergeCell ref="AQ164:AQ165"/>
    <mergeCell ref="AD155:AD156"/>
    <mergeCell ref="AE155:AE156"/>
    <mergeCell ref="AF155:AF156"/>
    <mergeCell ref="AG155:AG156"/>
    <mergeCell ref="C164:AG164"/>
    <mergeCell ref="AH164:AH168"/>
    <mergeCell ref="H167:H168"/>
    <mergeCell ref="I167:I168"/>
    <mergeCell ref="J167:J168"/>
    <mergeCell ref="K167:K168"/>
    <mergeCell ref="X155:X156"/>
    <mergeCell ref="Y155:Y156"/>
    <mergeCell ref="Z155:Z156"/>
    <mergeCell ref="AA155:AA156"/>
    <mergeCell ref="AB155:AB156"/>
    <mergeCell ref="AC155:AC156"/>
    <mergeCell ref="R155:R156"/>
    <mergeCell ref="S155:S156"/>
    <mergeCell ref="T155:T156"/>
    <mergeCell ref="U155:U156"/>
    <mergeCell ref="V155:V156"/>
    <mergeCell ref="W155:W156"/>
    <mergeCell ref="L155:L156"/>
    <mergeCell ref="M155:M156"/>
    <mergeCell ref="N155:N156"/>
    <mergeCell ref="O155:O156"/>
    <mergeCell ref="P155:P156"/>
    <mergeCell ref="Q155:Q156"/>
    <mergeCell ref="B155:B156"/>
    <mergeCell ref="C155:C156"/>
    <mergeCell ref="D155:D156"/>
    <mergeCell ref="E155:E156"/>
    <mergeCell ref="F155:F156"/>
    <mergeCell ref="G155:G156"/>
    <mergeCell ref="AR152:AR153"/>
    <mergeCell ref="AI154:AI155"/>
    <mergeCell ref="AJ154:AJ155"/>
    <mergeCell ref="AK154:AK155"/>
    <mergeCell ref="AL154:AL155"/>
    <mergeCell ref="AM154:AM155"/>
    <mergeCell ref="AN154:AN155"/>
    <mergeCell ref="AO154:AO155"/>
    <mergeCell ref="AP154:AP155"/>
    <mergeCell ref="AI152:AK153"/>
    <mergeCell ref="AL152:AM153"/>
    <mergeCell ref="AN152:AN153"/>
    <mergeCell ref="AO152:AO153"/>
    <mergeCell ref="AP152:AP153"/>
    <mergeCell ref="AQ152:AQ153"/>
    <mergeCell ref="AD143:AD144"/>
    <mergeCell ref="AE143:AE144"/>
    <mergeCell ref="AF143:AF144"/>
    <mergeCell ref="AG143:AG144"/>
    <mergeCell ref="C152:AG152"/>
    <mergeCell ref="AH152:AH156"/>
    <mergeCell ref="H155:H156"/>
    <mergeCell ref="I155:I156"/>
    <mergeCell ref="J155:J156"/>
    <mergeCell ref="K155:K156"/>
    <mergeCell ref="X143:X144"/>
    <mergeCell ref="Y143:Y144"/>
    <mergeCell ref="Z143:Z144"/>
    <mergeCell ref="AA143:AA144"/>
    <mergeCell ref="AB143:AB144"/>
    <mergeCell ref="AC143:AC144"/>
    <mergeCell ref="R143:R144"/>
    <mergeCell ref="S143:S144"/>
    <mergeCell ref="T143:T144"/>
    <mergeCell ref="U143:U144"/>
    <mergeCell ref="V143:V144"/>
    <mergeCell ref="W143:W144"/>
    <mergeCell ref="L143:L144"/>
    <mergeCell ref="M143:M144"/>
    <mergeCell ref="N143:N144"/>
    <mergeCell ref="O143:O144"/>
    <mergeCell ref="P143:P144"/>
    <mergeCell ref="Q143:Q144"/>
    <mergeCell ref="B143:B144"/>
    <mergeCell ref="C143:C144"/>
    <mergeCell ref="D143:D144"/>
    <mergeCell ref="E143:E144"/>
    <mergeCell ref="F143:F144"/>
    <mergeCell ref="G143:G144"/>
    <mergeCell ref="AR140:AR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AI140:AK141"/>
    <mergeCell ref="AL140:AM141"/>
    <mergeCell ref="AN140:AN141"/>
    <mergeCell ref="AO140:AO141"/>
    <mergeCell ref="AP140:AP141"/>
    <mergeCell ref="AQ140:AQ141"/>
    <mergeCell ref="AD131:AD132"/>
    <mergeCell ref="AE131:AE132"/>
    <mergeCell ref="AF131:AF132"/>
    <mergeCell ref="AG131:AG132"/>
    <mergeCell ref="C140:AG140"/>
    <mergeCell ref="AH140:AH144"/>
    <mergeCell ref="H143:H144"/>
    <mergeCell ref="I143:I144"/>
    <mergeCell ref="J143:J144"/>
    <mergeCell ref="K143:K144"/>
    <mergeCell ref="X131:X132"/>
    <mergeCell ref="Y131:Y132"/>
    <mergeCell ref="Z131:Z132"/>
    <mergeCell ref="AA131:AA132"/>
    <mergeCell ref="AB131:AB132"/>
    <mergeCell ref="AC131:AC132"/>
    <mergeCell ref="R131:R132"/>
    <mergeCell ref="S131:S132"/>
    <mergeCell ref="T131:T132"/>
    <mergeCell ref="U131:U132"/>
    <mergeCell ref="V131:V132"/>
    <mergeCell ref="W131:W132"/>
    <mergeCell ref="L131:L132"/>
    <mergeCell ref="M131:M132"/>
    <mergeCell ref="N131:N132"/>
    <mergeCell ref="O131:O132"/>
    <mergeCell ref="P131:P132"/>
    <mergeCell ref="Q131:Q132"/>
    <mergeCell ref="B131:B132"/>
    <mergeCell ref="C131:C132"/>
    <mergeCell ref="D131:D132"/>
    <mergeCell ref="E131:E132"/>
    <mergeCell ref="F131:F132"/>
    <mergeCell ref="G131:G132"/>
    <mergeCell ref="AR128:AR129"/>
    <mergeCell ref="AI130:AI131"/>
    <mergeCell ref="AJ130:AJ131"/>
    <mergeCell ref="AK130:AK131"/>
    <mergeCell ref="AL130:AL131"/>
    <mergeCell ref="AM130:AM131"/>
    <mergeCell ref="AN130:AN131"/>
    <mergeCell ref="AO130:AO131"/>
    <mergeCell ref="AP130:AP131"/>
    <mergeCell ref="AI128:AK129"/>
    <mergeCell ref="AL128:AM129"/>
    <mergeCell ref="AN128:AN129"/>
    <mergeCell ref="AO128:AO129"/>
    <mergeCell ref="AP128:AP129"/>
    <mergeCell ref="AQ128:AQ129"/>
    <mergeCell ref="AD119:AD120"/>
    <mergeCell ref="AE119:AE120"/>
    <mergeCell ref="AF119:AF120"/>
    <mergeCell ref="AG119:AG120"/>
    <mergeCell ref="C128:AG128"/>
    <mergeCell ref="AH128:AH132"/>
    <mergeCell ref="H131:H132"/>
    <mergeCell ref="I131:I132"/>
    <mergeCell ref="J131:J132"/>
    <mergeCell ref="K131:K132"/>
    <mergeCell ref="X119:X120"/>
    <mergeCell ref="Y119:Y120"/>
    <mergeCell ref="Z119:Z120"/>
    <mergeCell ref="AA119:AA120"/>
    <mergeCell ref="AB119:AB120"/>
    <mergeCell ref="AC119:AC120"/>
    <mergeCell ref="R119:R120"/>
    <mergeCell ref="S119:S120"/>
    <mergeCell ref="T119:T120"/>
    <mergeCell ref="U119:U120"/>
    <mergeCell ref="V119:V120"/>
    <mergeCell ref="W119:W120"/>
    <mergeCell ref="L119:L120"/>
    <mergeCell ref="M119:M120"/>
    <mergeCell ref="N119:N120"/>
    <mergeCell ref="O119:O120"/>
    <mergeCell ref="P119:P120"/>
    <mergeCell ref="Q119:Q120"/>
    <mergeCell ref="B119:B120"/>
    <mergeCell ref="C119:C120"/>
    <mergeCell ref="D119:D120"/>
    <mergeCell ref="E119:E120"/>
    <mergeCell ref="F119:F120"/>
    <mergeCell ref="G119:G120"/>
    <mergeCell ref="AR116:AR117"/>
    <mergeCell ref="AI118:AI119"/>
    <mergeCell ref="AJ118:AJ119"/>
    <mergeCell ref="AK118:AK119"/>
    <mergeCell ref="AL118:AL119"/>
    <mergeCell ref="AM118:AM119"/>
    <mergeCell ref="AI116:AK117"/>
    <mergeCell ref="AL116:AM117"/>
    <mergeCell ref="AN116:AN117"/>
    <mergeCell ref="AO116:AO117"/>
    <mergeCell ref="AP116:AP117"/>
    <mergeCell ref="AQ116:AQ117"/>
    <mergeCell ref="AD107:AD108"/>
    <mergeCell ref="AE107:AE108"/>
    <mergeCell ref="AF107:AF108"/>
    <mergeCell ref="AG107:AG108"/>
    <mergeCell ref="C116:AG116"/>
    <mergeCell ref="AH116:AH120"/>
    <mergeCell ref="H119:H120"/>
    <mergeCell ref="I119:I120"/>
    <mergeCell ref="J119:J120"/>
    <mergeCell ref="K119:K120"/>
    <mergeCell ref="X107:X108"/>
    <mergeCell ref="Y107:Y108"/>
    <mergeCell ref="Z107:Z108"/>
    <mergeCell ref="AA107:AA108"/>
    <mergeCell ref="AB107:AB108"/>
    <mergeCell ref="AC107:AC108"/>
    <mergeCell ref="R107:R108"/>
    <mergeCell ref="S107:S108"/>
    <mergeCell ref="T107:T108"/>
    <mergeCell ref="U107:U108"/>
    <mergeCell ref="B107:B108"/>
    <mergeCell ref="C107:C108"/>
    <mergeCell ref="D107:D108"/>
    <mergeCell ref="E107:E108"/>
    <mergeCell ref="F107:F108"/>
    <mergeCell ref="G107:G108"/>
    <mergeCell ref="AR104:AR105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I104:AK105"/>
    <mergeCell ref="AL104:AM105"/>
    <mergeCell ref="AN104:AN105"/>
    <mergeCell ref="AO104:AO105"/>
    <mergeCell ref="AP104:AP105"/>
    <mergeCell ref="AQ104:AQ105"/>
    <mergeCell ref="C104:AG104"/>
    <mergeCell ref="AH104:AH108"/>
    <mergeCell ref="H107:H108"/>
    <mergeCell ref="I107:I108"/>
    <mergeCell ref="J107:J108"/>
    <mergeCell ref="K107:K108"/>
    <mergeCell ref="X95:X96"/>
    <mergeCell ref="Y95:Y96"/>
    <mergeCell ref="Z95:Z96"/>
    <mergeCell ref="AA95:AA96"/>
    <mergeCell ref="AB95:AB96"/>
    <mergeCell ref="AC95:AC96"/>
    <mergeCell ref="R95:R96"/>
    <mergeCell ref="S95:S96"/>
    <mergeCell ref="T95:T96"/>
    <mergeCell ref="U95:U96"/>
    <mergeCell ref="V95:V96"/>
    <mergeCell ref="W95:W96"/>
    <mergeCell ref="L95:L96"/>
    <mergeCell ref="M95:M96"/>
    <mergeCell ref="N95:N96"/>
    <mergeCell ref="O95:O96"/>
    <mergeCell ref="P95:P96"/>
    <mergeCell ref="Q95:Q96"/>
    <mergeCell ref="V107:V108"/>
    <mergeCell ref="W107:W108"/>
    <mergeCell ref="L107:L108"/>
    <mergeCell ref="M107:M108"/>
    <mergeCell ref="N107:N108"/>
    <mergeCell ref="O107:O108"/>
    <mergeCell ref="P107:P108"/>
    <mergeCell ref="Q107:Q108"/>
    <mergeCell ref="B95:B96"/>
    <mergeCell ref="C95:C96"/>
    <mergeCell ref="D95:D96"/>
    <mergeCell ref="E95:E96"/>
    <mergeCell ref="F95:F96"/>
    <mergeCell ref="G95:G96"/>
    <mergeCell ref="AR92:AR93"/>
    <mergeCell ref="AI94:AI95"/>
    <mergeCell ref="AJ94:AJ95"/>
    <mergeCell ref="AK94:AK95"/>
    <mergeCell ref="AL94:AL95"/>
    <mergeCell ref="AM94:AM95"/>
    <mergeCell ref="AN94:AN95"/>
    <mergeCell ref="AO94:AO95"/>
    <mergeCell ref="AP94:AP95"/>
    <mergeCell ref="AI92:AK93"/>
    <mergeCell ref="AL92:AM93"/>
    <mergeCell ref="AN92:AN93"/>
    <mergeCell ref="AO92:AO93"/>
    <mergeCell ref="AP92:AP93"/>
    <mergeCell ref="AQ92:AQ93"/>
    <mergeCell ref="AD95:AD96"/>
    <mergeCell ref="AE95:AE96"/>
    <mergeCell ref="AF95:AF96"/>
    <mergeCell ref="AG95:AG96"/>
    <mergeCell ref="C92:AG92"/>
    <mergeCell ref="AH92:AH96"/>
    <mergeCell ref="H95:H96"/>
    <mergeCell ref="I95:I96"/>
    <mergeCell ref="J95:J96"/>
    <mergeCell ref="K95:K96"/>
    <mergeCell ref="X83:X84"/>
    <mergeCell ref="Y83:Y84"/>
    <mergeCell ref="Z83:Z84"/>
    <mergeCell ref="AA83:AA84"/>
    <mergeCell ref="AB83:AB84"/>
    <mergeCell ref="AC83:AC84"/>
    <mergeCell ref="R83:R84"/>
    <mergeCell ref="S83:S84"/>
    <mergeCell ref="T83:T84"/>
    <mergeCell ref="U83:U84"/>
    <mergeCell ref="V83:V84"/>
    <mergeCell ref="W83:W84"/>
    <mergeCell ref="L83:L84"/>
    <mergeCell ref="M83:M84"/>
    <mergeCell ref="N83:N84"/>
    <mergeCell ref="O83:O84"/>
    <mergeCell ref="P83:P84"/>
    <mergeCell ref="Q83:Q84"/>
    <mergeCell ref="B83:B84"/>
    <mergeCell ref="C83:C84"/>
    <mergeCell ref="D83:D84"/>
    <mergeCell ref="E83:E84"/>
    <mergeCell ref="F83:F84"/>
    <mergeCell ref="G83:G84"/>
    <mergeCell ref="AR80:AR81"/>
    <mergeCell ref="AI82:AI83"/>
    <mergeCell ref="AJ82:AJ83"/>
    <mergeCell ref="AK82:AK83"/>
    <mergeCell ref="AL82:AL83"/>
    <mergeCell ref="AM82:AM83"/>
    <mergeCell ref="AN82:AN83"/>
    <mergeCell ref="AO82:AO83"/>
    <mergeCell ref="AP82:AP83"/>
    <mergeCell ref="AI80:AK81"/>
    <mergeCell ref="AL80:AM81"/>
    <mergeCell ref="AN80:AN81"/>
    <mergeCell ref="AO80:AO81"/>
    <mergeCell ref="AP80:AP81"/>
    <mergeCell ref="AQ80:AQ81"/>
    <mergeCell ref="AD83:AD84"/>
    <mergeCell ref="AE83:AE84"/>
    <mergeCell ref="AF83:AF84"/>
    <mergeCell ref="AG83:AG84"/>
    <mergeCell ref="AD71:AD72"/>
    <mergeCell ref="AE71:AE72"/>
    <mergeCell ref="AF71:AF72"/>
    <mergeCell ref="AG71:AG72"/>
    <mergeCell ref="C80:AG80"/>
    <mergeCell ref="AH80:AH84"/>
    <mergeCell ref="H83:H84"/>
    <mergeCell ref="I83:I84"/>
    <mergeCell ref="J83:J84"/>
    <mergeCell ref="K83:K84"/>
    <mergeCell ref="X71:X72"/>
    <mergeCell ref="Y71:Y72"/>
    <mergeCell ref="Z71:Z72"/>
    <mergeCell ref="AA71:AA72"/>
    <mergeCell ref="AB71:AB72"/>
    <mergeCell ref="AC71:AC72"/>
    <mergeCell ref="R71:R72"/>
    <mergeCell ref="S71:S72"/>
    <mergeCell ref="T71:T72"/>
    <mergeCell ref="U71:U72"/>
    <mergeCell ref="V71:V72"/>
    <mergeCell ref="W71:W72"/>
    <mergeCell ref="L71:L72"/>
    <mergeCell ref="M71:M72"/>
    <mergeCell ref="N71:N72"/>
    <mergeCell ref="O71:O72"/>
    <mergeCell ref="P71:P72"/>
    <mergeCell ref="Q71:Q72"/>
    <mergeCell ref="B71:B72"/>
    <mergeCell ref="C71:C72"/>
    <mergeCell ref="D71:D72"/>
    <mergeCell ref="E71:E72"/>
    <mergeCell ref="F71:F72"/>
    <mergeCell ref="G71:G72"/>
    <mergeCell ref="AN68:AN69"/>
    <mergeCell ref="AO68:AO69"/>
    <mergeCell ref="AP68:AP69"/>
    <mergeCell ref="AQ68:AQ69"/>
    <mergeCell ref="AR68:AR69"/>
    <mergeCell ref="AI70:AI71"/>
    <mergeCell ref="AJ70:AJ71"/>
    <mergeCell ref="AK70:AK71"/>
    <mergeCell ref="AL70:AL71"/>
    <mergeCell ref="AM70:AM71"/>
    <mergeCell ref="AF59:AF60"/>
    <mergeCell ref="AG59:AG60"/>
    <mergeCell ref="C68:AG68"/>
    <mergeCell ref="AH68:AH72"/>
    <mergeCell ref="AI68:AK69"/>
    <mergeCell ref="AL68:AM69"/>
    <mergeCell ref="H71:H72"/>
    <mergeCell ref="I71:I72"/>
    <mergeCell ref="J71:J72"/>
    <mergeCell ref="K71:K72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AO56:AO57"/>
    <mergeCell ref="AP56:AP57"/>
    <mergeCell ref="AQ56:AQ57"/>
    <mergeCell ref="AR56:AR57"/>
    <mergeCell ref="AI58:AI59"/>
    <mergeCell ref="AJ58:AJ59"/>
    <mergeCell ref="AK58:AK59"/>
    <mergeCell ref="AL58:AL59"/>
    <mergeCell ref="AM58:AM59"/>
    <mergeCell ref="AN58:AN59"/>
    <mergeCell ref="AG47:AG48"/>
    <mergeCell ref="C56:AG56"/>
    <mergeCell ref="AH56:AH60"/>
    <mergeCell ref="AI56:AK57"/>
    <mergeCell ref="AL56:AM57"/>
    <mergeCell ref="AN56:AN57"/>
    <mergeCell ref="J59:J60"/>
    <mergeCell ref="K59:K60"/>
    <mergeCell ref="L59:L60"/>
    <mergeCell ref="M59:M60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AR46:AR47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R44:AR45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I44:AK45"/>
    <mergeCell ref="AL44:AM45"/>
    <mergeCell ref="AN44:AN45"/>
    <mergeCell ref="AO44:AO45"/>
    <mergeCell ref="AP44:AP45"/>
    <mergeCell ref="AQ44:AQ45"/>
    <mergeCell ref="C44:AG44"/>
    <mergeCell ref="AH44:AH48"/>
    <mergeCell ref="K47:K48"/>
    <mergeCell ref="L47:L48"/>
    <mergeCell ref="M47:M48"/>
    <mergeCell ref="N47:N48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O47:O48"/>
    <mergeCell ref="P47:P48"/>
    <mergeCell ref="Q47:Q48"/>
    <mergeCell ref="R47:R48"/>
    <mergeCell ref="S47:S48"/>
    <mergeCell ref="T47:T48"/>
    <mergeCell ref="AR34:AR3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L34:AL35"/>
    <mergeCell ref="AM34:AM35"/>
    <mergeCell ref="AN34:AN35"/>
    <mergeCell ref="AO34:AO35"/>
    <mergeCell ref="AP34:AP35"/>
    <mergeCell ref="AQ34:AQ35"/>
    <mergeCell ref="AL32:AM33"/>
    <mergeCell ref="AN32:AN33"/>
    <mergeCell ref="AO32:AO33"/>
    <mergeCell ref="AP32:AP33"/>
    <mergeCell ref="AQ32:AQ33"/>
    <mergeCell ref="AR32:AR33"/>
    <mergeCell ref="AD35:AD36"/>
    <mergeCell ref="AE35:AE36"/>
    <mergeCell ref="AF35:AF36"/>
    <mergeCell ref="AG35:AG36"/>
    <mergeCell ref="C32:AG32"/>
    <mergeCell ref="AH32:AH36"/>
    <mergeCell ref="AI32:AK33"/>
    <mergeCell ref="AI34:AI35"/>
    <mergeCell ref="AJ34:AJ35"/>
    <mergeCell ref="AK34:AK35"/>
    <mergeCell ref="K35:K36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N22:AN23"/>
    <mergeCell ref="AO22:AO23"/>
    <mergeCell ref="AP22:AP23"/>
    <mergeCell ref="B23:B24"/>
    <mergeCell ref="C23:C24"/>
    <mergeCell ref="D23:D24"/>
    <mergeCell ref="E23:E24"/>
    <mergeCell ref="F23:F24"/>
    <mergeCell ref="G23:G24"/>
    <mergeCell ref="H23:H24"/>
    <mergeCell ref="AN20:AN21"/>
    <mergeCell ref="AO20:AO21"/>
    <mergeCell ref="AP20:AP21"/>
    <mergeCell ref="AQ20:AQ21"/>
    <mergeCell ref="AR20:AR21"/>
    <mergeCell ref="AI22:AI23"/>
    <mergeCell ref="AJ22:AJ23"/>
    <mergeCell ref="AK22:AK23"/>
    <mergeCell ref="AL22:AL23"/>
    <mergeCell ref="AM22:AM23"/>
    <mergeCell ref="AE23:AE24"/>
    <mergeCell ref="AF23:AF24"/>
    <mergeCell ref="AG23:AG24"/>
    <mergeCell ref="C20:AG20"/>
    <mergeCell ref="AH20:AH24"/>
    <mergeCell ref="AI20:AK21"/>
    <mergeCell ref="AL20:AM21"/>
    <mergeCell ref="I23:I24"/>
    <mergeCell ref="J23:J24"/>
    <mergeCell ref="K23:K24"/>
    <mergeCell ref="L23:L2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AS8:AS9"/>
    <mergeCell ref="AI10:AI11"/>
    <mergeCell ref="AJ10:AJ11"/>
    <mergeCell ref="AK10:AK11"/>
    <mergeCell ref="AL10:AL11"/>
    <mergeCell ref="AM10:AM11"/>
    <mergeCell ref="AN10:AN11"/>
    <mergeCell ref="C8:AG8"/>
    <mergeCell ref="AH8:AH12"/>
    <mergeCell ref="AI8:AK9"/>
    <mergeCell ref="AL8:AM9"/>
    <mergeCell ref="AN8:AN9"/>
    <mergeCell ref="AO8:AO9"/>
    <mergeCell ref="AO10:AO11"/>
    <mergeCell ref="K11:K12"/>
    <mergeCell ref="L11:L12"/>
    <mergeCell ref="M11:M12"/>
    <mergeCell ref="AF11:AF12"/>
    <mergeCell ref="AG11:AG12"/>
    <mergeCell ref="AP3:AP4"/>
    <mergeCell ref="AQ3:AQ4"/>
    <mergeCell ref="AR3:AR4"/>
    <mergeCell ref="B5:C5"/>
    <mergeCell ref="R5:R6"/>
    <mergeCell ref="S5:S6"/>
    <mergeCell ref="T5:T6"/>
    <mergeCell ref="U5:U6"/>
    <mergeCell ref="V5:V6"/>
    <mergeCell ref="AP10:AP1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P8:AP9"/>
    <mergeCell ref="AQ8:AQ9"/>
    <mergeCell ref="AR8:AR9"/>
    <mergeCell ref="B1:I2"/>
    <mergeCell ref="R2:W2"/>
    <mergeCell ref="R3:R4"/>
    <mergeCell ref="S3:S4"/>
    <mergeCell ref="T3:T4"/>
    <mergeCell ref="U3:U4"/>
    <mergeCell ref="V3:V4"/>
    <mergeCell ref="W3:W4"/>
    <mergeCell ref="W5:W6"/>
    <mergeCell ref="B6:C6"/>
    <mergeCell ref="D6:E6"/>
    <mergeCell ref="F6:G6"/>
    <mergeCell ref="H6:I6"/>
    <mergeCell ref="K6:L6"/>
    <mergeCell ref="M6:N6"/>
    <mergeCell ref="O6:P6"/>
    <mergeCell ref="AI3:AM4"/>
  </mergeCells>
  <phoneticPr fontId="1"/>
  <conditionalFormatting sqref="C9:AG11 C13:AG15">
    <cfRule type="expression" dxfId="209" priority="101">
      <formula>COUNTIF(祝日,C$9)=1</formula>
    </cfRule>
    <cfRule type="expression" dxfId="208" priority="104">
      <formula>WEEKDAY(C$9)=7</formula>
    </cfRule>
    <cfRule type="expression" dxfId="207" priority="105">
      <formula>WEEKDAY(C$9)=1</formula>
    </cfRule>
  </conditionalFormatting>
  <conditionalFormatting sqref="C25:AG30 C21:AG23">
    <cfRule type="expression" dxfId="206" priority="100">
      <formula>COUNTIF(祝日,C$21)=1</formula>
    </cfRule>
    <cfRule type="expression" dxfId="205" priority="102">
      <formula>WEEKDAY(C$21)=7</formula>
    </cfRule>
    <cfRule type="expression" dxfId="204" priority="103">
      <formula>WEEKDAY(C$21)=1</formula>
    </cfRule>
  </conditionalFormatting>
  <conditionalFormatting sqref="C37:AG42 C33:AG35">
    <cfRule type="expression" dxfId="203" priority="97" stopIfTrue="1">
      <formula>COUNTIF(祝日,C$33)=1</formula>
    </cfRule>
    <cfRule type="expression" dxfId="202" priority="98">
      <formula>WEEKDAY(C$33)=7</formula>
    </cfRule>
    <cfRule type="expression" dxfId="201" priority="99">
      <formula>WEEKDAY(C$33)=1</formula>
    </cfRule>
  </conditionalFormatting>
  <conditionalFormatting sqref="C49:AG54 C45:AG47">
    <cfRule type="expression" dxfId="200" priority="94" stopIfTrue="1">
      <formula>COUNTIF(祝日,C$45)=1</formula>
    </cfRule>
    <cfRule type="expression" dxfId="199" priority="95">
      <formula>WEEKDAY(C$45)=7</formula>
    </cfRule>
    <cfRule type="expression" dxfId="198" priority="96">
      <formula>WEEKDAY(C$45)=1</formula>
    </cfRule>
  </conditionalFormatting>
  <conditionalFormatting sqref="C61:AG66 C57:AG59">
    <cfRule type="expression" dxfId="197" priority="91" stopIfTrue="1">
      <formula>COUNTIF(祝日,C$57)=1</formula>
    </cfRule>
    <cfRule type="expression" dxfId="196" priority="92">
      <formula>WEEKDAY(C$57)=7</formula>
    </cfRule>
    <cfRule type="expression" dxfId="195" priority="93">
      <formula>WEEKDAY(C$57)=1</formula>
    </cfRule>
  </conditionalFormatting>
  <conditionalFormatting sqref="C69:AG71 C73:AG78">
    <cfRule type="expression" dxfId="194" priority="88" stopIfTrue="1">
      <formula>COUNTIF(祝日,C$69)=1</formula>
    </cfRule>
    <cfRule type="expression" dxfId="193" priority="89">
      <formula>WEEKDAY(C$69)=7</formula>
    </cfRule>
    <cfRule type="expression" dxfId="192" priority="90">
      <formula>WEEKDAY(C$69)=1</formula>
    </cfRule>
  </conditionalFormatting>
  <conditionalFormatting sqref="C85:AG90 C81:AG83">
    <cfRule type="expression" dxfId="191" priority="85" stopIfTrue="1">
      <formula>COUNTIF(祝日,C$81)=1</formula>
    </cfRule>
    <cfRule type="expression" dxfId="190" priority="86">
      <formula>WEEKDAY(C$81)=7</formula>
    </cfRule>
    <cfRule type="expression" dxfId="189" priority="87">
      <formula>WEEKDAY(C$81)=1</formula>
    </cfRule>
  </conditionalFormatting>
  <conditionalFormatting sqref="C97:AG102 C93:AG95">
    <cfRule type="expression" dxfId="188" priority="82" stopIfTrue="1">
      <formula>COUNTIF(祝日,C$93)=1</formula>
    </cfRule>
    <cfRule type="expression" dxfId="187" priority="83">
      <formula>WEEKDAY(C$93)=7</formula>
    </cfRule>
    <cfRule type="expression" dxfId="186" priority="84">
      <formula>WEEKDAY(C$93)=1</formula>
    </cfRule>
  </conditionalFormatting>
  <conditionalFormatting sqref="C109:AG114 C105:AG107">
    <cfRule type="expression" dxfId="185" priority="79" stopIfTrue="1">
      <formula>COUNTIF(祝日,C$105)=1</formula>
    </cfRule>
    <cfRule type="expression" dxfId="184" priority="80">
      <formula>WEEKDAY(C$105)=7</formula>
    </cfRule>
    <cfRule type="expression" dxfId="183" priority="81">
      <formula>WEEKDAY(C$105)=1</formula>
    </cfRule>
  </conditionalFormatting>
  <conditionalFormatting sqref="C121:AG126 C117:AG119">
    <cfRule type="expression" dxfId="182" priority="76" stopIfTrue="1">
      <formula>COUNTIF(祝日,C$117)=1</formula>
    </cfRule>
    <cfRule type="expression" dxfId="181" priority="77">
      <formula>WEEKDAY(C$117)=7</formula>
    </cfRule>
    <cfRule type="expression" dxfId="180" priority="78">
      <formula>WEEKDAY(C$117)=1</formula>
    </cfRule>
  </conditionalFormatting>
  <conditionalFormatting sqref="C16:AG16">
    <cfRule type="expression" dxfId="179" priority="73">
      <formula>COUNTIF(祝日,C$9)=1</formula>
    </cfRule>
    <cfRule type="expression" dxfId="178" priority="74">
      <formula>WEEKDAY(C$9)=7</formula>
    </cfRule>
    <cfRule type="expression" dxfId="177" priority="75">
      <formula>WEEKDAY(C$9)=1</formula>
    </cfRule>
  </conditionalFormatting>
  <conditionalFormatting sqref="C17:AG18">
    <cfRule type="expression" dxfId="176" priority="70">
      <formula>COUNTIF(祝日,C$9)=1</formula>
    </cfRule>
    <cfRule type="expression" dxfId="175" priority="71">
      <formula>WEEKDAY(C$9)=7</formula>
    </cfRule>
    <cfRule type="expression" dxfId="174" priority="72">
      <formula>WEEKDAY(C$9)=1</formula>
    </cfRule>
  </conditionalFormatting>
  <conditionalFormatting sqref="C133:AG138 C129:AG131">
    <cfRule type="expression" dxfId="173" priority="67" stopIfTrue="1">
      <formula>COUNTIF(祝日,C$129)=1</formula>
    </cfRule>
    <cfRule type="expression" dxfId="172" priority="68">
      <formula>WEEKDAY(C$129)=7</formula>
    </cfRule>
    <cfRule type="expression" dxfId="171" priority="69">
      <formula>WEEKDAY(C$129)=1</formula>
    </cfRule>
  </conditionalFormatting>
  <conditionalFormatting sqref="C145:AG150 C141:AG143">
    <cfRule type="expression" dxfId="170" priority="64" stopIfTrue="1">
      <formula>COUNTIF(祝日,C$141)=1</formula>
    </cfRule>
    <cfRule type="expression" dxfId="169" priority="65">
      <formula>WEEKDAY(C$141)=7</formula>
    </cfRule>
    <cfRule type="expression" dxfId="168" priority="66">
      <formula>WEEKDAY(C$141)=1</formula>
    </cfRule>
  </conditionalFormatting>
  <conditionalFormatting sqref="C157:AG162 C153:AG155">
    <cfRule type="expression" dxfId="167" priority="61" stopIfTrue="1">
      <formula>COUNTIF(祝日,C$153)=1</formula>
    </cfRule>
    <cfRule type="expression" dxfId="166" priority="62">
      <formula>WEEKDAY(C$153)=7</formula>
    </cfRule>
    <cfRule type="expression" dxfId="165" priority="63">
      <formula>WEEKDAY(C$153)=1</formula>
    </cfRule>
  </conditionalFormatting>
  <conditionalFormatting sqref="C169:AG174 C165:AG167">
    <cfRule type="expression" dxfId="164" priority="58" stopIfTrue="1">
      <formula>COUNTIF(祝日,C$165)=1</formula>
    </cfRule>
    <cfRule type="expression" dxfId="163" priority="59">
      <formula>WEEKDAY(C$165)=7</formula>
    </cfRule>
    <cfRule type="expression" dxfId="162" priority="60">
      <formula>WEEKDAY(C$165)=1</formula>
    </cfRule>
  </conditionalFormatting>
  <conditionalFormatting sqref="C181:AG186 C177:AG179">
    <cfRule type="expression" dxfId="161" priority="55" stopIfTrue="1">
      <formula>COUNTIF(祝日,C$177)=1</formula>
    </cfRule>
    <cfRule type="expression" dxfId="160" priority="56">
      <formula>WEEKDAY(C$177)=7</formula>
    </cfRule>
    <cfRule type="expression" dxfId="159" priority="57">
      <formula>WEEKDAY(C$177)=1</formula>
    </cfRule>
  </conditionalFormatting>
  <conditionalFormatting sqref="C193:AG198 C189:AG191">
    <cfRule type="expression" dxfId="158" priority="52" stopIfTrue="1">
      <formula>COUNTIF(祝日,C$189)=1</formula>
    </cfRule>
    <cfRule type="expression" dxfId="157" priority="53">
      <formula>WEEKDAY(C$189)=7</formula>
    </cfRule>
    <cfRule type="expression" dxfId="156" priority="54">
      <formula>WEEKDAY(C$189)=1</formula>
    </cfRule>
  </conditionalFormatting>
  <conditionalFormatting sqref="C205:AG210 C201:AG203">
    <cfRule type="expression" dxfId="155" priority="49" stopIfTrue="1">
      <formula>COUNTIF(祝日,C$201)=1</formula>
    </cfRule>
    <cfRule type="expression" dxfId="154" priority="50">
      <formula>WEEKDAY(C$201)=7</formula>
    </cfRule>
    <cfRule type="expression" dxfId="153" priority="51">
      <formula>WEEKDAY(C$201)=1</formula>
    </cfRule>
  </conditionalFormatting>
  <conditionalFormatting sqref="C217:AG222 C213:AG215">
    <cfRule type="expression" dxfId="152" priority="46" stopIfTrue="1">
      <formula>COUNTIF(祝日,C$213)=1</formula>
    </cfRule>
    <cfRule type="expression" dxfId="151" priority="47">
      <formula>WEEKDAY(C$213)=7</formula>
    </cfRule>
    <cfRule type="expression" dxfId="150" priority="48">
      <formula>WEEKDAY(C$213)=1</formula>
    </cfRule>
  </conditionalFormatting>
  <conditionalFormatting sqref="C229:AG234 C225:AG227">
    <cfRule type="expression" dxfId="149" priority="43" stopIfTrue="1">
      <formula>COUNTIF(祝日,C$225)=1</formula>
    </cfRule>
    <cfRule type="expression" dxfId="148" priority="44">
      <formula>WEEKDAY(C$225)=7</formula>
    </cfRule>
    <cfRule type="expression" dxfId="147" priority="45">
      <formula>WEEKDAY(C$225)=1</formula>
    </cfRule>
  </conditionalFormatting>
  <conditionalFormatting sqref="C241:AG246 C237:AG239">
    <cfRule type="expression" dxfId="146" priority="40" stopIfTrue="1">
      <formula>COUNTIF(祝日,C$237)=1</formula>
    </cfRule>
    <cfRule type="expression" dxfId="145" priority="41">
      <formula>WEEKDAY(C$237)=7</formula>
    </cfRule>
    <cfRule type="expression" dxfId="144" priority="42">
      <formula>WEEKDAY(C$237)=1</formula>
    </cfRule>
  </conditionalFormatting>
  <conditionalFormatting sqref="C253:AG258 C249:AG251">
    <cfRule type="expression" dxfId="143" priority="37" stopIfTrue="1">
      <formula>COUNTIF(祝日,C$249)=1</formula>
    </cfRule>
    <cfRule type="expression" dxfId="142" priority="38">
      <formula>WEEKDAY(C$249)=7</formula>
    </cfRule>
    <cfRule type="expression" dxfId="141" priority="39">
      <formula>WEEKDAY(C$249)=1</formula>
    </cfRule>
  </conditionalFormatting>
  <conditionalFormatting sqref="C265:AG270 C261:AG263">
    <cfRule type="expression" dxfId="140" priority="34" stopIfTrue="1">
      <formula>COUNTIF(祝日,C$261)=1</formula>
    </cfRule>
    <cfRule type="expression" dxfId="139" priority="35">
      <formula>WEEKDAY(C$261)=7</formula>
    </cfRule>
    <cfRule type="expression" dxfId="138" priority="36">
      <formula>WEEKDAY(C$261)=1</formula>
    </cfRule>
  </conditionalFormatting>
  <conditionalFormatting sqref="C277:AG282 C273:AG275">
    <cfRule type="expression" dxfId="137" priority="31" stopIfTrue="1">
      <formula>COUNTIF(祝日,C$273)=1</formula>
    </cfRule>
    <cfRule type="expression" dxfId="136" priority="32">
      <formula>WEEKDAY(C$273)=7</formula>
    </cfRule>
    <cfRule type="expression" dxfId="135" priority="33">
      <formula>WEEKDAY(C$273)=1</formula>
    </cfRule>
  </conditionalFormatting>
  <conditionalFormatting sqref="C289:AG294 C285:AG287">
    <cfRule type="expression" dxfId="134" priority="28" stopIfTrue="1">
      <formula>COUNTIF(祝日,C$285)=1</formula>
    </cfRule>
    <cfRule type="expression" dxfId="133" priority="29">
      <formula>WEEKDAY(C$117)=7</formula>
    </cfRule>
    <cfRule type="expression" dxfId="132" priority="30">
      <formula>WEEKDAY(C$117)=1</formula>
    </cfRule>
  </conditionalFormatting>
  <conditionalFormatting sqref="C301:AG306 C297:AG299">
    <cfRule type="expression" dxfId="131" priority="25" stopIfTrue="1">
      <formula>COUNTIF(祝日,C$297)=1</formula>
    </cfRule>
    <cfRule type="expression" dxfId="130" priority="26">
      <formula>WEEKDAY(C$297)=7</formula>
    </cfRule>
    <cfRule type="expression" dxfId="129" priority="27">
      <formula>WEEKDAY(C$297)=1</formula>
    </cfRule>
  </conditionalFormatting>
  <conditionalFormatting sqref="C313:AG318 C309:AG311">
    <cfRule type="expression" dxfId="128" priority="22" stopIfTrue="1">
      <formula>COUNTIF(祝日,C$309)=1</formula>
    </cfRule>
    <cfRule type="expression" dxfId="127" priority="23">
      <formula>WEEKDAY(C$309)=7</formula>
    </cfRule>
    <cfRule type="expression" dxfId="126" priority="24">
      <formula>WEEKDAY(C$309)=1</formula>
    </cfRule>
  </conditionalFormatting>
  <conditionalFormatting sqref="C325:AG330 C321:AG323">
    <cfRule type="expression" dxfId="125" priority="19" stopIfTrue="1">
      <formula>COUNTIF(祝日,C$321)=1</formula>
    </cfRule>
    <cfRule type="expression" dxfId="124" priority="20">
      <formula>WEEKDAY(C$321)=7</formula>
    </cfRule>
    <cfRule type="expression" dxfId="123" priority="21">
      <formula>WEEKDAY(C$321)=1</formula>
    </cfRule>
  </conditionalFormatting>
  <conditionalFormatting sqref="C337:AG342 C333:AG335">
    <cfRule type="expression" dxfId="122" priority="16" stopIfTrue="1">
      <formula>COUNTIF(祝日,C$333)=1</formula>
    </cfRule>
    <cfRule type="expression" dxfId="121" priority="17">
      <formula>WEEKDAY(C$333)=7</formula>
    </cfRule>
    <cfRule type="expression" dxfId="120" priority="18">
      <formula>WEEKDAY(C$333)=1</formula>
    </cfRule>
  </conditionalFormatting>
  <conditionalFormatting sqref="C349:AG354 C345:AG347">
    <cfRule type="expression" dxfId="119" priority="13" stopIfTrue="1">
      <formula>COUNTIF(祝日,C$345)=1</formula>
    </cfRule>
    <cfRule type="expression" dxfId="118" priority="14">
      <formula>WEEKDAY(C$345)=7</formula>
    </cfRule>
    <cfRule type="expression" dxfId="117" priority="15">
      <formula>WEEKDAY(C$345)=1</formula>
    </cfRule>
  </conditionalFormatting>
  <conditionalFormatting sqref="C361:AG366 C357:AG359">
    <cfRule type="expression" dxfId="116" priority="10" stopIfTrue="1">
      <formula>COUNTIF(祝日,C$357)=1</formula>
    </cfRule>
    <cfRule type="expression" dxfId="115" priority="11">
      <formula>WEEKDAY(C$357)=7</formula>
    </cfRule>
    <cfRule type="expression" dxfId="114" priority="12">
      <formula>WEEKDAY(C$357)=1</formula>
    </cfRule>
  </conditionalFormatting>
  <conditionalFormatting sqref="C373:AG378 C369:AG371">
    <cfRule type="expression" dxfId="113" priority="7" stopIfTrue="1">
      <formula>COUNTIF(祝日,C$369)=1</formula>
    </cfRule>
    <cfRule type="expression" dxfId="112" priority="8">
      <formula>WEEKDAY(C$369)=7</formula>
    </cfRule>
    <cfRule type="expression" dxfId="111" priority="9">
      <formula>WEEKDAY(C$369)=1</formula>
    </cfRule>
  </conditionalFormatting>
  <conditionalFormatting sqref="C385:AG390 C381:AG383">
    <cfRule type="expression" dxfId="110" priority="4" stopIfTrue="1">
      <formula>COUNTIF(祝日,C$381)=1</formula>
    </cfRule>
    <cfRule type="expression" dxfId="109" priority="5">
      <formula>WEEKDAY(C$381)=7</formula>
    </cfRule>
    <cfRule type="expression" dxfId="108" priority="6">
      <formula>WEEKDAY(C$381)=1</formula>
    </cfRule>
  </conditionalFormatting>
  <conditionalFormatting sqref="C397:AG402 C393:AG395">
    <cfRule type="expression" dxfId="107" priority="1" stopIfTrue="1">
      <formula>COUNTIF(祝日,C$393)=1</formula>
    </cfRule>
    <cfRule type="expression" dxfId="106" priority="2">
      <formula>WEEKDAY(C$393)=7</formula>
    </cfRule>
    <cfRule type="expression" dxfId="105" priority="3">
      <formula>WEEKDAY(C$393)=1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r:id="rId1"/>
  <rowBreaks count="1" manualBreakCount="1">
    <brk id="7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3"/>
  <sheetViews>
    <sheetView view="pageBreakPreview" topLeftCell="A61" zoomScale="70" zoomScaleNormal="100" zoomScaleSheetLayoutView="70" workbookViewId="0">
      <selection activeCell="O89" sqref="O89"/>
    </sheetView>
  </sheetViews>
  <sheetFormatPr defaultColWidth="9" defaultRowHeight="13.5" outlineLevelRow="1" x14ac:dyDescent="0.15"/>
  <cols>
    <col min="1" max="1" width="1.5" style="2" customWidth="1"/>
    <col min="2" max="2" width="5.125" style="10" customWidth="1"/>
    <col min="3" max="33" width="4.125" style="10" customWidth="1"/>
    <col min="34" max="34" width="6.125" style="2" customWidth="1"/>
    <col min="35" max="35" width="4.125" style="2" customWidth="1"/>
    <col min="36" max="36" width="5.625" style="49" customWidth="1"/>
    <col min="37" max="37" width="5.625" style="2" customWidth="1"/>
    <col min="38" max="38" width="4.125" style="2" customWidth="1"/>
    <col min="39" max="39" width="5.625" style="2" customWidth="1"/>
    <col min="40" max="43" width="8.75" style="35" customWidth="1"/>
    <col min="44" max="44" width="8.75" style="34"/>
    <col min="45" max="45" width="9.25" style="49" bestFit="1" customWidth="1"/>
    <col min="46" max="50" width="9" style="2"/>
    <col min="51" max="51" width="11.625" style="2" customWidth="1"/>
    <col min="52" max="16384" width="9" style="2"/>
  </cols>
  <sheetData>
    <row r="1" spans="2:45" ht="12.95" customHeight="1" thickBot="1" x14ac:dyDescent="0.2">
      <c r="B1" s="159" t="s">
        <v>92</v>
      </c>
      <c r="C1" s="159"/>
      <c r="D1" s="159"/>
      <c r="E1" s="159"/>
      <c r="F1" s="159"/>
      <c r="G1" s="159"/>
      <c r="H1" s="159"/>
      <c r="I1" s="159"/>
    </row>
    <row r="2" spans="2:45" ht="12.95" customHeight="1" x14ac:dyDescent="0.15">
      <c r="B2" s="159"/>
      <c r="C2" s="159"/>
      <c r="D2" s="159"/>
      <c r="E2" s="159"/>
      <c r="F2" s="159"/>
      <c r="G2" s="159"/>
      <c r="H2" s="159"/>
      <c r="I2" s="159"/>
      <c r="R2" s="160" t="s">
        <v>61</v>
      </c>
      <c r="S2" s="161"/>
      <c r="T2" s="161"/>
      <c r="U2" s="161"/>
      <c r="V2" s="161"/>
      <c r="W2" s="162"/>
      <c r="X2" s="82"/>
      <c r="Y2" s="82"/>
      <c r="Z2" s="82"/>
      <c r="AP2" s="37"/>
      <c r="AQ2" s="37"/>
      <c r="AR2" s="37"/>
    </row>
    <row r="3" spans="2:45" customFormat="1" ht="24" x14ac:dyDescent="0.15">
      <c r="B3" s="31" t="s">
        <v>47</v>
      </c>
      <c r="C3" s="10"/>
      <c r="D3" s="10"/>
      <c r="E3" s="10"/>
      <c r="F3" s="10"/>
      <c r="G3" s="10"/>
      <c r="H3" s="10"/>
      <c r="I3" s="10"/>
      <c r="J3" s="10"/>
      <c r="K3" s="10"/>
      <c r="L3" s="9"/>
      <c r="M3" s="10"/>
      <c r="N3" s="10"/>
      <c r="O3" s="10"/>
      <c r="P3" s="10"/>
      <c r="Q3" s="10"/>
      <c r="R3" s="163" t="s">
        <v>62</v>
      </c>
      <c r="S3" s="165" t="s">
        <v>63</v>
      </c>
      <c r="T3" s="165" t="s">
        <v>64</v>
      </c>
      <c r="U3" s="165" t="s">
        <v>65</v>
      </c>
      <c r="V3" s="165" t="s">
        <v>66</v>
      </c>
      <c r="W3" s="167" t="s">
        <v>67</v>
      </c>
      <c r="X3" s="81"/>
      <c r="Y3" s="81"/>
      <c r="Z3" s="81"/>
      <c r="AA3" s="48"/>
      <c r="AB3" s="9"/>
      <c r="AC3" s="10"/>
      <c r="AD3" s="10"/>
      <c r="AE3" s="10"/>
      <c r="AF3" s="10"/>
      <c r="AG3" s="10"/>
      <c r="AI3" s="175" t="s">
        <v>45</v>
      </c>
      <c r="AJ3" s="175"/>
      <c r="AK3" s="175"/>
      <c r="AL3" s="175"/>
      <c r="AM3" s="175"/>
      <c r="AN3" s="42" t="s">
        <v>46</v>
      </c>
      <c r="AO3" s="42"/>
      <c r="AP3" s="176"/>
      <c r="AQ3" s="176"/>
      <c r="AR3" s="177"/>
      <c r="AS3" s="34"/>
    </row>
    <row r="4" spans="2:45" customFormat="1" ht="15.9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64"/>
      <c r="S4" s="166"/>
      <c r="T4" s="166"/>
      <c r="U4" s="166"/>
      <c r="V4" s="166"/>
      <c r="W4" s="168"/>
      <c r="X4" s="83"/>
      <c r="Y4" s="24"/>
      <c r="Z4" s="24"/>
      <c r="AA4" s="10"/>
      <c r="AB4" s="10"/>
      <c r="AC4" s="10"/>
      <c r="AD4" s="10"/>
      <c r="AE4" s="10"/>
      <c r="AF4" s="10"/>
      <c r="AG4" s="10"/>
      <c r="AI4" s="175"/>
      <c r="AJ4" s="175"/>
      <c r="AK4" s="175"/>
      <c r="AL4" s="175"/>
      <c r="AM4" s="175"/>
      <c r="AN4" s="42"/>
      <c r="AO4" s="42"/>
      <c r="AP4" s="177"/>
      <c r="AQ4" s="177"/>
      <c r="AR4" s="177"/>
      <c r="AS4" s="34"/>
    </row>
    <row r="5" spans="2:45" customFormat="1" ht="17.25" x14ac:dyDescent="0.15">
      <c r="B5" s="171" t="s">
        <v>38</v>
      </c>
      <c r="C5" s="171"/>
      <c r="D5" s="10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8" t="s">
        <v>76</v>
      </c>
      <c r="S5" s="180" t="s">
        <v>87</v>
      </c>
      <c r="T5" s="180" t="s">
        <v>88</v>
      </c>
      <c r="U5" s="182"/>
      <c r="V5" s="182"/>
      <c r="W5" s="169"/>
      <c r="X5" s="84"/>
      <c r="Y5" s="84"/>
      <c r="Z5" s="84"/>
      <c r="AA5" s="10"/>
      <c r="AB5" s="10"/>
      <c r="AC5" s="10"/>
      <c r="AD5" s="10"/>
      <c r="AE5" s="10"/>
      <c r="AF5" s="10"/>
      <c r="AG5" s="10"/>
      <c r="AJ5" s="34"/>
      <c r="AN5" s="43"/>
      <c r="AO5" s="43"/>
      <c r="AP5" s="42"/>
      <c r="AQ5" s="42"/>
      <c r="AR5" s="34"/>
      <c r="AS5" s="34"/>
    </row>
    <row r="6" spans="2:45" customFormat="1" ht="18" thickBot="1" x14ac:dyDescent="0.2">
      <c r="B6" s="171" t="s">
        <v>39</v>
      </c>
      <c r="C6" s="171"/>
      <c r="D6" s="172">
        <v>2024</v>
      </c>
      <c r="E6" s="172"/>
      <c r="F6" s="173">
        <v>4</v>
      </c>
      <c r="G6" s="173"/>
      <c r="H6" s="174">
        <v>27</v>
      </c>
      <c r="I6" s="174"/>
      <c r="J6" s="10" t="s">
        <v>20</v>
      </c>
      <c r="K6" s="172">
        <v>2024</v>
      </c>
      <c r="L6" s="172"/>
      <c r="M6" s="173">
        <v>9</v>
      </c>
      <c r="N6" s="173"/>
      <c r="O6" s="174">
        <v>29</v>
      </c>
      <c r="P6" s="174"/>
      <c r="Q6" s="10"/>
      <c r="R6" s="179"/>
      <c r="S6" s="181"/>
      <c r="T6" s="181"/>
      <c r="U6" s="183"/>
      <c r="V6" s="183"/>
      <c r="W6" s="170"/>
      <c r="X6" s="84"/>
      <c r="Y6" s="84"/>
      <c r="Z6" s="84"/>
      <c r="AA6" s="10"/>
      <c r="AB6" s="10"/>
      <c r="AC6" s="10"/>
      <c r="AD6" s="10"/>
      <c r="AE6" s="10"/>
      <c r="AF6" s="10"/>
      <c r="AG6" s="10"/>
      <c r="AJ6" s="34"/>
      <c r="AN6" s="42"/>
      <c r="AO6" s="42"/>
      <c r="AP6" s="42"/>
      <c r="AQ6" s="42"/>
      <c r="AR6" s="34"/>
      <c r="AS6" s="34"/>
    </row>
    <row r="7" spans="2:45" ht="14.25" customHeight="1" thickBot="1" x14ac:dyDescent="0.2">
      <c r="AN7" s="35" t="s">
        <v>50</v>
      </c>
      <c r="AO7" s="35" t="s">
        <v>51</v>
      </c>
      <c r="AP7" s="35" t="s">
        <v>52</v>
      </c>
      <c r="AQ7" s="35" t="s">
        <v>53</v>
      </c>
      <c r="AR7" s="35" t="s">
        <v>54</v>
      </c>
    </row>
    <row r="8" spans="2:45" ht="13.5" customHeight="1" x14ac:dyDescent="0.15">
      <c r="B8" s="11" t="s">
        <v>0</v>
      </c>
      <c r="C8" s="199">
        <f>DATE(D6,F6,1)</f>
        <v>45383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1" t="s">
        <v>17</v>
      </c>
      <c r="AI8" s="203" t="s">
        <v>48</v>
      </c>
      <c r="AJ8" s="204"/>
      <c r="AK8" s="205"/>
      <c r="AL8" s="209" t="s">
        <v>11</v>
      </c>
      <c r="AM8" s="210"/>
      <c r="AN8" s="213" t="s">
        <v>16</v>
      </c>
      <c r="AO8" s="215" t="s">
        <v>18</v>
      </c>
      <c r="AP8" s="189" t="s">
        <v>19</v>
      </c>
      <c r="AQ8" s="191"/>
      <c r="AR8" s="177"/>
      <c r="AS8" s="192"/>
    </row>
    <row r="9" spans="2:45" x14ac:dyDescent="0.15">
      <c r="B9" s="12" t="s">
        <v>1</v>
      </c>
      <c r="C9" s="13">
        <f>DATE(YEAR(C8),MONTH(C8),DAY(C8))</f>
        <v>45383</v>
      </c>
      <c r="D9" s="13">
        <f>IF(MONTH(DATE(YEAR(C9),MONTH(C9),DAY(C9)+1))=MONTH($C8),DATE(YEAR(C9),MONTH(C9),DAY(C9)+1),"")</f>
        <v>45384</v>
      </c>
      <c r="E9" s="13">
        <f t="shared" ref="E9:F9" si="0">IF(MONTH(DATE(YEAR(D9),MONTH(D9),DAY(D9)+1))=MONTH($C$8),DATE(YEAR(D9),MONTH(D9),DAY(D9)+1),"")</f>
        <v>45385</v>
      </c>
      <c r="F9" s="13">
        <f t="shared" si="0"/>
        <v>45386</v>
      </c>
      <c r="G9" s="13">
        <f t="shared" ref="G9:AC9" si="1">IF(MONTH(DATE(YEAR(F9),MONTH(F9),DAY(F9)+1))=MONTH($C$8),DATE(YEAR(F9),MONTH(F9),DAY(F9)+1),"")</f>
        <v>45387</v>
      </c>
      <c r="H9" s="13">
        <f t="shared" si="1"/>
        <v>45388</v>
      </c>
      <c r="I9" s="13">
        <f t="shared" si="1"/>
        <v>45389</v>
      </c>
      <c r="J9" s="13">
        <f t="shared" si="1"/>
        <v>45390</v>
      </c>
      <c r="K9" s="13">
        <f t="shared" si="1"/>
        <v>45391</v>
      </c>
      <c r="L9" s="13">
        <f t="shared" si="1"/>
        <v>45392</v>
      </c>
      <c r="M9" s="13">
        <f t="shared" si="1"/>
        <v>45393</v>
      </c>
      <c r="N9" s="13">
        <f t="shared" si="1"/>
        <v>45394</v>
      </c>
      <c r="O9" s="13">
        <f t="shared" si="1"/>
        <v>45395</v>
      </c>
      <c r="P9" s="13">
        <f t="shared" si="1"/>
        <v>45396</v>
      </c>
      <c r="Q9" s="13">
        <f t="shared" si="1"/>
        <v>45397</v>
      </c>
      <c r="R9" s="13">
        <f t="shared" si="1"/>
        <v>45398</v>
      </c>
      <c r="S9" s="13">
        <f t="shared" si="1"/>
        <v>45399</v>
      </c>
      <c r="T9" s="13">
        <f t="shared" si="1"/>
        <v>45400</v>
      </c>
      <c r="U9" s="13">
        <f t="shared" si="1"/>
        <v>45401</v>
      </c>
      <c r="V9" s="13">
        <f t="shared" si="1"/>
        <v>45402</v>
      </c>
      <c r="W9" s="13">
        <f t="shared" si="1"/>
        <v>45403</v>
      </c>
      <c r="X9" s="13">
        <f t="shared" si="1"/>
        <v>45404</v>
      </c>
      <c r="Y9" s="13">
        <f t="shared" si="1"/>
        <v>45405</v>
      </c>
      <c r="Z9" s="13">
        <f t="shared" si="1"/>
        <v>45406</v>
      </c>
      <c r="AA9" s="13">
        <f t="shared" si="1"/>
        <v>45407</v>
      </c>
      <c r="AB9" s="13">
        <f t="shared" si="1"/>
        <v>45408</v>
      </c>
      <c r="AC9" s="13">
        <f t="shared" si="1"/>
        <v>45409</v>
      </c>
      <c r="AD9" s="13">
        <f>IF(MONTH(DATE(YEAR(AC9),MONTH(AC9),DAY(AC9)+1))=MONTH($C$8),DATE(YEAR(AC9),MONTH(AC9),DAY(AC9)+1),"")</f>
        <v>45410</v>
      </c>
      <c r="AE9" s="13">
        <f>IF(MONTH(DATE(YEAR(AD9),MONTH(AD9),DAY(AD9)+1))=MONTH($C$8),DATE(YEAR(AD9),MONTH(AD9),DAY(AD9)+1),"")</f>
        <v>45411</v>
      </c>
      <c r="AF9" s="13">
        <f t="shared" ref="AF9:AG9" si="2">IF(MONTH(DATE(YEAR(AE9),MONTH(AE9),DAY(AE9)+1))=MONTH($C$8),DATE(YEAR(AE9),MONTH(AE9),DAY(AE9)+1),"")</f>
        <v>45412</v>
      </c>
      <c r="AG9" s="32" t="str">
        <f t="shared" si="2"/>
        <v/>
      </c>
      <c r="AH9" s="202"/>
      <c r="AI9" s="206"/>
      <c r="AJ9" s="207"/>
      <c r="AK9" s="208"/>
      <c r="AL9" s="211"/>
      <c r="AM9" s="212"/>
      <c r="AN9" s="214"/>
      <c r="AO9" s="216"/>
      <c r="AP9" s="190"/>
      <c r="AQ9" s="191"/>
      <c r="AR9" s="177"/>
      <c r="AS9" s="192"/>
    </row>
    <row r="10" spans="2:45" ht="13.5" customHeight="1" x14ac:dyDescent="0.15">
      <c r="B10" s="12" t="s">
        <v>2</v>
      </c>
      <c r="C10" s="14" t="str">
        <f>TEXT(C9,"aaa")</f>
        <v>月</v>
      </c>
      <c r="D10" s="14" t="str">
        <f t="shared" ref="D10:AG10" si="3">TEXT(D9,"aaa")</f>
        <v>火</v>
      </c>
      <c r="E10" s="14" t="str">
        <f t="shared" si="3"/>
        <v>水</v>
      </c>
      <c r="F10" s="14" t="str">
        <f t="shared" si="3"/>
        <v>木</v>
      </c>
      <c r="G10" s="14" t="str">
        <f t="shared" si="3"/>
        <v>金</v>
      </c>
      <c r="H10" s="14" t="str">
        <f t="shared" si="3"/>
        <v>土</v>
      </c>
      <c r="I10" s="14" t="str">
        <f>TEXT(I9,"aaa")</f>
        <v>日</v>
      </c>
      <c r="J10" s="14" t="str">
        <f>TEXT(J9,"aaa")</f>
        <v>月</v>
      </c>
      <c r="K10" s="14" t="str">
        <f t="shared" si="3"/>
        <v>火</v>
      </c>
      <c r="L10" s="14" t="str">
        <f t="shared" si="3"/>
        <v>水</v>
      </c>
      <c r="M10" s="14" t="str">
        <f t="shared" si="3"/>
        <v>木</v>
      </c>
      <c r="N10" s="14" t="str">
        <f t="shared" si="3"/>
        <v>金</v>
      </c>
      <c r="O10" s="14" t="str">
        <f t="shared" si="3"/>
        <v>土</v>
      </c>
      <c r="P10" s="14" t="str">
        <f t="shared" si="3"/>
        <v>日</v>
      </c>
      <c r="Q10" s="14" t="str">
        <f t="shared" si="3"/>
        <v>月</v>
      </c>
      <c r="R10" s="14" t="str">
        <f t="shared" si="3"/>
        <v>火</v>
      </c>
      <c r="S10" s="14" t="str">
        <f t="shared" si="3"/>
        <v>水</v>
      </c>
      <c r="T10" s="14" t="str">
        <f t="shared" si="3"/>
        <v>木</v>
      </c>
      <c r="U10" s="14" t="str">
        <f t="shared" si="3"/>
        <v>金</v>
      </c>
      <c r="V10" s="14" t="str">
        <f t="shared" si="3"/>
        <v>土</v>
      </c>
      <c r="W10" s="14" t="str">
        <f t="shared" si="3"/>
        <v>日</v>
      </c>
      <c r="X10" s="14" t="str">
        <f t="shared" si="3"/>
        <v>月</v>
      </c>
      <c r="Y10" s="14" t="str">
        <f t="shared" si="3"/>
        <v>火</v>
      </c>
      <c r="Z10" s="14" t="str">
        <f t="shared" si="3"/>
        <v>水</v>
      </c>
      <c r="AA10" s="14" t="str">
        <f t="shared" si="3"/>
        <v>木</v>
      </c>
      <c r="AB10" s="14" t="str">
        <f t="shared" si="3"/>
        <v>金</v>
      </c>
      <c r="AC10" s="14" t="str">
        <f t="shared" si="3"/>
        <v>土</v>
      </c>
      <c r="AD10" s="14" t="str">
        <f t="shared" si="3"/>
        <v>日</v>
      </c>
      <c r="AE10" s="14" t="str">
        <f t="shared" si="3"/>
        <v>月</v>
      </c>
      <c r="AF10" s="14" t="str">
        <f t="shared" si="3"/>
        <v>火</v>
      </c>
      <c r="AG10" s="39" t="str">
        <f t="shared" si="3"/>
        <v/>
      </c>
      <c r="AH10" s="202"/>
      <c r="AI10" s="193" t="s">
        <v>42</v>
      </c>
      <c r="AJ10" s="194" t="s">
        <v>12</v>
      </c>
      <c r="AK10" s="195" t="s">
        <v>49</v>
      </c>
      <c r="AL10" s="196" t="s">
        <v>42</v>
      </c>
      <c r="AM10" s="197" t="s">
        <v>13</v>
      </c>
      <c r="AN10" s="198">
        <f>COUNT(C9:AG9)</f>
        <v>30</v>
      </c>
      <c r="AO10" s="184">
        <f>AN10-AH10</f>
        <v>30</v>
      </c>
      <c r="AP10" s="184">
        <f>AO10</f>
        <v>30</v>
      </c>
      <c r="AQ10" s="56"/>
      <c r="AR10" s="55"/>
    </row>
    <row r="11" spans="2:45" s="3" customFormat="1" ht="52.5" customHeight="1" x14ac:dyDescent="0.15">
      <c r="B11" s="185" t="s">
        <v>3</v>
      </c>
      <c r="C11" s="187" t="str">
        <f>IFERROR(VLOOKUP(C9,祝日一覧!A:C,3,FALSE),"")</f>
        <v/>
      </c>
      <c r="D11" s="187" t="str">
        <f>IFERROR(VLOOKUP(D9,祝日一覧!B:D,3,FALSE),"")</f>
        <v/>
      </c>
      <c r="E11" s="187" t="str">
        <f>IFERROR(VLOOKUP(E9,祝日一覧!C:E,3,FALSE),"")</f>
        <v/>
      </c>
      <c r="F11" s="187" t="str">
        <f>IFERROR(VLOOKUP(F9,祝日一覧!D:F,3,FALSE),"")</f>
        <v/>
      </c>
      <c r="G11" s="187" t="str">
        <f>IFERROR(VLOOKUP(G9,祝日一覧!E:G,3,FALSE),"")</f>
        <v/>
      </c>
      <c r="H11" s="187" t="str">
        <f>IFERROR(VLOOKUP(H9,祝日一覧!F:H,3,FALSE),"")</f>
        <v/>
      </c>
      <c r="I11" s="187" t="str">
        <f>IFERROR(VLOOKUP(I9,祝日一覧!G:I,3,FALSE),"")</f>
        <v/>
      </c>
      <c r="J11" s="187" t="str">
        <f>IFERROR(VLOOKUP(J9,祝日一覧!H:J,3,FALSE),"")</f>
        <v/>
      </c>
      <c r="K11" s="187" t="str">
        <f>IFERROR(VLOOKUP(K9,祝日一覧!I:K,3,FALSE),"")</f>
        <v/>
      </c>
      <c r="L11" s="187" t="str">
        <f>IFERROR(VLOOKUP(L9,祝日一覧!J:L,3,FALSE),"")</f>
        <v/>
      </c>
      <c r="M11" s="187" t="str">
        <f>IFERROR(VLOOKUP(M9,祝日一覧!K:M,3,FALSE),"")</f>
        <v/>
      </c>
      <c r="N11" s="187" t="str">
        <f>IFERROR(VLOOKUP(N9,祝日一覧!L:N,3,FALSE),"")</f>
        <v/>
      </c>
      <c r="O11" s="187" t="str">
        <f>IFERROR(VLOOKUP(O9,祝日一覧!M:O,3,FALSE),"")</f>
        <v/>
      </c>
      <c r="P11" s="187" t="str">
        <f>IFERROR(VLOOKUP(P9,祝日一覧!N:P,3,FALSE),"")</f>
        <v/>
      </c>
      <c r="Q11" s="187" t="str">
        <f>IFERROR(VLOOKUP(Q9,祝日一覧!O:Q,3,FALSE),"")</f>
        <v/>
      </c>
      <c r="R11" s="187" t="str">
        <f>IFERROR(VLOOKUP(R9,祝日一覧!P:R,3,FALSE),"")</f>
        <v/>
      </c>
      <c r="S11" s="187" t="str">
        <f>IFERROR(VLOOKUP(S9,祝日一覧!Q:S,3,FALSE),"")</f>
        <v/>
      </c>
      <c r="T11" s="187" t="str">
        <f>IFERROR(VLOOKUP(T9,祝日一覧!R:T,3,FALSE),"")</f>
        <v/>
      </c>
      <c r="U11" s="187" t="str">
        <f>IFERROR(VLOOKUP(U9,祝日一覧!S:U,3,FALSE),"")</f>
        <v/>
      </c>
      <c r="V11" s="187" t="str">
        <f>IFERROR(VLOOKUP(V9,祝日一覧!T:V,3,FALSE),"")</f>
        <v/>
      </c>
      <c r="W11" s="187" t="str">
        <f>IFERROR(VLOOKUP(W9,祝日一覧!U:W,3,FALSE),"")</f>
        <v/>
      </c>
      <c r="X11" s="187" t="str">
        <f>IFERROR(VLOOKUP(X9,祝日一覧!V:X,3,FALSE),"")</f>
        <v/>
      </c>
      <c r="Y11" s="187" t="str">
        <f>IFERROR(VLOOKUP(Y9,祝日一覧!W:Y,3,FALSE),"")</f>
        <v/>
      </c>
      <c r="Z11" s="187" t="str">
        <f>IFERROR(VLOOKUP(Z9,祝日一覧!X:Z,3,FALSE),"")</f>
        <v/>
      </c>
      <c r="AA11" s="187" t="str">
        <f>IFERROR(VLOOKUP(AA9,祝日一覧!Y:AA,3,FALSE),"")</f>
        <v/>
      </c>
      <c r="AB11" s="187" t="str">
        <f>IFERROR(VLOOKUP(AB9,祝日一覧!Z:AB,3,FALSE),"")</f>
        <v/>
      </c>
      <c r="AC11" s="187" t="str">
        <f>IFERROR(VLOOKUP(AC9,祝日一覧!AA:AC,3,FALSE),"")</f>
        <v/>
      </c>
      <c r="AD11" s="187" t="str">
        <f>IFERROR(VLOOKUP(AD9,祝日一覧!AB:AD,3,FALSE),"")</f>
        <v/>
      </c>
      <c r="AE11" s="187" t="str">
        <f>IFERROR(VLOOKUP(AE9,祝日一覧!A:C,3,FALSE),"")</f>
        <v>昭和の日</v>
      </c>
      <c r="AF11" s="187" t="str">
        <f>IFERROR(VLOOKUP(AF9,祝日一覧!AD:AF,3,FALSE),"")</f>
        <v/>
      </c>
      <c r="AG11" s="187" t="str">
        <f>IFERROR(VLOOKUP(AG9,祝日一覧!AE:AG,3,FALSE),"")</f>
        <v/>
      </c>
      <c r="AH11" s="202"/>
      <c r="AI11" s="193"/>
      <c r="AJ11" s="194"/>
      <c r="AK11" s="195"/>
      <c r="AL11" s="196"/>
      <c r="AM11" s="197"/>
      <c r="AN11" s="198"/>
      <c r="AO11" s="184"/>
      <c r="AP11" s="184"/>
      <c r="AQ11" s="57"/>
      <c r="AR11" s="58"/>
      <c r="AS11" s="49"/>
    </row>
    <row r="12" spans="2:45" s="4" customFormat="1" ht="20.100000000000001" customHeight="1" thickBot="1" x14ac:dyDescent="0.2">
      <c r="B12" s="186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217"/>
      <c r="AH12" s="202"/>
      <c r="AI12" s="5"/>
      <c r="AJ12" s="66">
        <f>AVERAGE(AJ13:AJ18)</f>
        <v>0.33333333333333331</v>
      </c>
      <c r="AK12" s="33" t="str">
        <f>IF(AJ12&gt;=0.285,"達成","未")</f>
        <v>達成</v>
      </c>
      <c r="AL12" s="116"/>
      <c r="AM12" s="117">
        <f>AVERAGE(AM13:AM18)</f>
        <v>0.33333333333333331</v>
      </c>
      <c r="AN12" s="102" t="s">
        <v>16</v>
      </c>
      <c r="AO12" s="67" t="s">
        <v>18</v>
      </c>
      <c r="AP12" s="68" t="s">
        <v>60</v>
      </c>
      <c r="AQ12" s="47" t="s">
        <v>58</v>
      </c>
      <c r="AR12" s="45" t="s">
        <v>59</v>
      </c>
      <c r="AS12" s="88" t="s">
        <v>68</v>
      </c>
    </row>
    <row r="13" spans="2:45" s="4" customFormat="1" ht="20.100000000000001" customHeight="1" x14ac:dyDescent="0.15">
      <c r="B13" s="69" t="str">
        <f>IF($R$5&lt;&gt;"",$R$5,"-")</f>
        <v>松江　氏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 t="s">
        <v>89</v>
      </c>
      <c r="AC13" s="59"/>
      <c r="AD13" s="59"/>
      <c r="AE13" s="59"/>
      <c r="AF13" s="59" t="s">
        <v>89</v>
      </c>
      <c r="AG13" s="98"/>
      <c r="AH13" s="130">
        <v>25</v>
      </c>
      <c r="AI13" s="99">
        <f t="shared" ref="AI13:AI18" si="4">AQ13</f>
        <v>2</v>
      </c>
      <c r="AJ13" s="53">
        <f t="shared" ref="AJ13:AJ18" si="5">IFERROR(AI13/AO13,"")</f>
        <v>0.4</v>
      </c>
      <c r="AK13" s="108" t="str">
        <f t="shared" ref="AK13:AK18" si="6">IFERROR(IF(B13="-",B13,IF(AI13/AO13&gt;=0.285,"達成","未")),"-")</f>
        <v>達成</v>
      </c>
      <c r="AL13" s="118">
        <f t="shared" ref="AL13:AL18" si="7">AR13</f>
        <v>2</v>
      </c>
      <c r="AM13" s="119">
        <f>IFERROR(AL13/AP13,"")</f>
        <v>0.4</v>
      </c>
      <c r="AN13" s="44">
        <f>COUNT(C9:AG9)</f>
        <v>30</v>
      </c>
      <c r="AO13" s="51">
        <f>IF(OR(B13="-",B13=""),0,IFERROR(AN13-AH13,))</f>
        <v>5</v>
      </c>
      <c r="AP13" s="38">
        <f>AO13</f>
        <v>5</v>
      </c>
      <c r="AQ13" s="38">
        <f t="shared" ref="AQ13:AQ17" si="8">COUNTIF(C13:AG13,"○")</f>
        <v>2</v>
      </c>
      <c r="AR13" s="38">
        <f>AQ13</f>
        <v>2</v>
      </c>
      <c r="AS13" s="72">
        <f>IF(AS14&gt;=1,0,IF(SUM(AO13:AO18)=0,1,IF(AK12="達成",1,0)))</f>
        <v>1</v>
      </c>
    </row>
    <row r="14" spans="2:45" s="4" customFormat="1" ht="20.100000000000001" customHeight="1" x14ac:dyDescent="0.15">
      <c r="B14" s="60" t="str">
        <f>IF($S$5&lt;&gt;"",$S$5,"-")</f>
        <v>大田　氏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 t="s">
        <v>89</v>
      </c>
      <c r="AF14" s="14"/>
      <c r="AG14" s="77"/>
      <c r="AH14" s="130">
        <v>25</v>
      </c>
      <c r="AI14" s="65">
        <f t="shared" si="4"/>
        <v>1</v>
      </c>
      <c r="AJ14" s="53">
        <f t="shared" si="5"/>
        <v>0.2</v>
      </c>
      <c r="AK14" s="107" t="str">
        <f t="shared" si="6"/>
        <v>未</v>
      </c>
      <c r="AL14" s="120">
        <f t="shared" si="7"/>
        <v>1</v>
      </c>
      <c r="AM14" s="121">
        <f t="shared" ref="AM14:AM18" si="9">IFERROR(AL14/AP14,"")</f>
        <v>0.2</v>
      </c>
      <c r="AN14" s="44">
        <f>COUNT(C9:AG9)</f>
        <v>30</v>
      </c>
      <c r="AO14" s="111">
        <f t="shared" ref="AO14:AO18" si="10">IF(OR(B14="-",B14=""),0,IFERROR(AN14-AH14,))</f>
        <v>5</v>
      </c>
      <c r="AP14" s="38">
        <f>AO14</f>
        <v>5</v>
      </c>
      <c r="AQ14" s="38">
        <f t="shared" si="8"/>
        <v>1</v>
      </c>
      <c r="AR14" s="38">
        <f t="shared" ref="AR14:AR17" si="11">AQ14</f>
        <v>1</v>
      </c>
      <c r="AS14" s="49">
        <f>COUNTIF(AH13:AH18,"手入力")</f>
        <v>0</v>
      </c>
    </row>
    <row r="15" spans="2:45" s="4" customFormat="1" ht="20.100000000000001" customHeight="1" x14ac:dyDescent="0.15">
      <c r="B15" s="60" t="str">
        <f>IF($T$5&lt;&gt;"",$T$5,"-")</f>
        <v>浜田　氏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 t="s">
        <v>89</v>
      </c>
      <c r="AD15" s="14" t="s">
        <v>89</v>
      </c>
      <c r="AE15" s="14"/>
      <c r="AF15" s="14"/>
      <c r="AG15" s="77"/>
      <c r="AH15" s="130">
        <v>25</v>
      </c>
      <c r="AI15" s="65">
        <f t="shared" si="4"/>
        <v>2</v>
      </c>
      <c r="AJ15" s="53">
        <f>IFERROR(AI15/AO15,"")</f>
        <v>0.4</v>
      </c>
      <c r="AK15" s="107" t="str">
        <f t="shared" si="6"/>
        <v>達成</v>
      </c>
      <c r="AL15" s="120">
        <f t="shared" si="7"/>
        <v>2</v>
      </c>
      <c r="AM15" s="121">
        <f t="shared" si="9"/>
        <v>0.4</v>
      </c>
      <c r="AN15" s="44">
        <f>COUNT(C9:AG9)</f>
        <v>30</v>
      </c>
      <c r="AO15" s="111">
        <f t="shared" si="10"/>
        <v>5</v>
      </c>
      <c r="AP15" s="38">
        <f t="shared" ref="AP15:AP16" si="12">AO15</f>
        <v>5</v>
      </c>
      <c r="AQ15" s="38">
        <f t="shared" si="8"/>
        <v>2</v>
      </c>
      <c r="AR15" s="38">
        <f t="shared" si="11"/>
        <v>2</v>
      </c>
      <c r="AS15" s="49"/>
    </row>
    <row r="16" spans="2:45" s="4" customFormat="1" ht="20.100000000000001" customHeight="1" x14ac:dyDescent="0.15">
      <c r="B16" s="60" t="str">
        <f>IF($U$5&lt;&gt;"",$U$5,"-")</f>
        <v>-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77"/>
      <c r="AH16" s="130" t="str">
        <f t="shared" ref="AH16" si="13">IF(B16="-",B16,"手入力")</f>
        <v>-</v>
      </c>
      <c r="AI16" s="65">
        <f t="shared" si="4"/>
        <v>0</v>
      </c>
      <c r="AJ16" s="53" t="str">
        <f t="shared" si="5"/>
        <v/>
      </c>
      <c r="AK16" s="107" t="str">
        <f>IFERROR(IF(B16="-",B16,IF(AI16/AO16&gt;=0.285,"達成","未")),"-")</f>
        <v>-</v>
      </c>
      <c r="AL16" s="120">
        <f t="shared" si="7"/>
        <v>0</v>
      </c>
      <c r="AM16" s="121" t="str">
        <f t="shared" si="9"/>
        <v/>
      </c>
      <c r="AN16" s="44">
        <f>COUNT(C9:AG9)</f>
        <v>30</v>
      </c>
      <c r="AO16" s="111">
        <f t="shared" si="10"/>
        <v>0</v>
      </c>
      <c r="AP16" s="38">
        <f t="shared" si="12"/>
        <v>0</v>
      </c>
      <c r="AQ16" s="38">
        <f t="shared" si="8"/>
        <v>0</v>
      </c>
      <c r="AR16" s="38">
        <f t="shared" si="11"/>
        <v>0</v>
      </c>
      <c r="AS16" s="49"/>
    </row>
    <row r="17" spans="2:45" s="4" customFormat="1" ht="20.100000000000001" customHeight="1" x14ac:dyDescent="0.15">
      <c r="B17" s="60" t="str">
        <f>IF($V$5&lt;&gt;"",$V$5,"-")</f>
        <v>-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77"/>
      <c r="AH17" s="130" t="str">
        <f t="shared" ref="AH17:AH18" si="14">IF(B17="-",B17,"手入力")</f>
        <v>-</v>
      </c>
      <c r="AI17" s="65">
        <f>AQ17</f>
        <v>0</v>
      </c>
      <c r="AJ17" s="53" t="str">
        <f t="shared" si="5"/>
        <v/>
      </c>
      <c r="AK17" s="107" t="str">
        <f>IFERROR(IF(B17="-",B17,IF(AI17/AO17&gt;=0.285,"達成","未")),"-")</f>
        <v>-</v>
      </c>
      <c r="AL17" s="120">
        <f t="shared" si="7"/>
        <v>0</v>
      </c>
      <c r="AM17" s="121" t="str">
        <f>IFERROR(AL17/AP17,"")</f>
        <v/>
      </c>
      <c r="AN17" s="44">
        <f>COUNT(C9:AG9)</f>
        <v>30</v>
      </c>
      <c r="AO17" s="111">
        <f t="shared" si="10"/>
        <v>0</v>
      </c>
      <c r="AP17" s="38">
        <f>AO17</f>
        <v>0</v>
      </c>
      <c r="AQ17" s="38">
        <f t="shared" si="8"/>
        <v>0</v>
      </c>
      <c r="AR17" s="38">
        <f t="shared" si="11"/>
        <v>0</v>
      </c>
      <c r="AS17" s="49"/>
    </row>
    <row r="18" spans="2:45" s="4" customFormat="1" ht="20.100000000000001" customHeight="1" thickBot="1" x14ac:dyDescent="0.2">
      <c r="B18" s="61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9"/>
      <c r="AH18" s="131" t="str">
        <f t="shared" si="14"/>
        <v>-</v>
      </c>
      <c r="AI18" s="5">
        <f t="shared" si="4"/>
        <v>0</v>
      </c>
      <c r="AJ18" s="66" t="str">
        <f t="shared" si="5"/>
        <v/>
      </c>
      <c r="AK18" s="33" t="str">
        <f t="shared" si="6"/>
        <v>-</v>
      </c>
      <c r="AL18" s="116">
        <f t="shared" si="7"/>
        <v>0</v>
      </c>
      <c r="AM18" s="117" t="str">
        <f t="shared" si="9"/>
        <v/>
      </c>
      <c r="AN18" s="44">
        <f>COUNT(C9:AG9)</f>
        <v>30</v>
      </c>
      <c r="AO18" s="111">
        <f t="shared" si="10"/>
        <v>0</v>
      </c>
      <c r="AP18" s="41">
        <f t="shared" ref="AP18" si="15">AO18</f>
        <v>0</v>
      </c>
      <c r="AQ18" s="41">
        <f t="shared" ref="AQ18" si="16">COUNTIF(C18:AG18,"○")</f>
        <v>0</v>
      </c>
      <c r="AR18" s="41">
        <f t="shared" ref="AR18" si="17">AQ18</f>
        <v>0</v>
      </c>
      <c r="AS18" s="49"/>
    </row>
    <row r="19" spans="2:45" ht="14.25" thickBot="1" x14ac:dyDescent="0.2">
      <c r="AR19" s="35"/>
    </row>
    <row r="20" spans="2:45" ht="13.5" customHeight="1" x14ac:dyDescent="0.15">
      <c r="B20" s="11" t="s">
        <v>0</v>
      </c>
      <c r="C20" s="199">
        <f>DATE(YEAR(C8),MONTH(C8)+1,DAY(C8))</f>
        <v>45413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18" t="s">
        <v>17</v>
      </c>
      <c r="AI20" s="203" t="s">
        <v>48</v>
      </c>
      <c r="AJ20" s="204"/>
      <c r="AK20" s="220"/>
      <c r="AL20" s="222" t="s">
        <v>11</v>
      </c>
      <c r="AM20" s="210"/>
      <c r="AN20" s="213" t="s">
        <v>16</v>
      </c>
      <c r="AO20" s="215" t="s">
        <v>18</v>
      </c>
      <c r="AP20" s="184" t="s">
        <v>19</v>
      </c>
      <c r="AQ20" s="177"/>
      <c r="AR20" s="177"/>
    </row>
    <row r="21" spans="2:45" x14ac:dyDescent="0.15">
      <c r="B21" s="12" t="s">
        <v>1</v>
      </c>
      <c r="C21" s="13">
        <f>DATE(YEAR(C20),MONTH(C20),DAY(C20))</f>
        <v>45413</v>
      </c>
      <c r="D21" s="13">
        <f>IF(MONTH(DATE(YEAR(C21),MONTH(C21),DAY(C21)+1))=MONTH($C20),DATE(YEAR(C21),MONTH(C21),DAY(C21)+1),"")</f>
        <v>45414</v>
      </c>
      <c r="E21" s="13">
        <f t="shared" ref="E21:AG21" si="18">IF(MONTH(DATE(YEAR(D21),MONTH(D21),DAY(D21)+1))=MONTH($C20),DATE(YEAR(D21),MONTH(D21),DAY(D21)+1),"")</f>
        <v>45415</v>
      </c>
      <c r="F21" s="13">
        <f t="shared" si="18"/>
        <v>45416</v>
      </c>
      <c r="G21" s="13">
        <f t="shared" si="18"/>
        <v>45417</v>
      </c>
      <c r="H21" s="13">
        <f t="shared" si="18"/>
        <v>45418</v>
      </c>
      <c r="I21" s="13">
        <f t="shared" si="18"/>
        <v>45419</v>
      </c>
      <c r="J21" s="13">
        <f t="shared" si="18"/>
        <v>45420</v>
      </c>
      <c r="K21" s="13">
        <f t="shared" si="18"/>
        <v>45421</v>
      </c>
      <c r="L21" s="13">
        <f t="shared" si="18"/>
        <v>45422</v>
      </c>
      <c r="M21" s="13">
        <f t="shared" si="18"/>
        <v>45423</v>
      </c>
      <c r="N21" s="13">
        <f t="shared" si="18"/>
        <v>45424</v>
      </c>
      <c r="O21" s="13">
        <f t="shared" si="18"/>
        <v>45425</v>
      </c>
      <c r="P21" s="13">
        <f t="shared" si="18"/>
        <v>45426</v>
      </c>
      <c r="Q21" s="13">
        <f t="shared" si="18"/>
        <v>45427</v>
      </c>
      <c r="R21" s="13">
        <f t="shared" si="18"/>
        <v>45428</v>
      </c>
      <c r="S21" s="13">
        <f t="shared" si="18"/>
        <v>45429</v>
      </c>
      <c r="T21" s="13">
        <f t="shared" si="18"/>
        <v>45430</v>
      </c>
      <c r="U21" s="13">
        <f t="shared" si="18"/>
        <v>45431</v>
      </c>
      <c r="V21" s="13">
        <f t="shared" si="18"/>
        <v>45432</v>
      </c>
      <c r="W21" s="13">
        <f t="shared" si="18"/>
        <v>45433</v>
      </c>
      <c r="X21" s="13">
        <f t="shared" si="18"/>
        <v>45434</v>
      </c>
      <c r="Y21" s="13">
        <f t="shared" si="18"/>
        <v>45435</v>
      </c>
      <c r="Z21" s="13">
        <f t="shared" si="18"/>
        <v>45436</v>
      </c>
      <c r="AA21" s="13">
        <f t="shared" si="18"/>
        <v>45437</v>
      </c>
      <c r="AB21" s="13">
        <f t="shared" si="18"/>
        <v>45438</v>
      </c>
      <c r="AC21" s="13">
        <f t="shared" si="18"/>
        <v>45439</v>
      </c>
      <c r="AD21" s="13">
        <f t="shared" si="18"/>
        <v>45440</v>
      </c>
      <c r="AE21" s="13">
        <f t="shared" si="18"/>
        <v>45441</v>
      </c>
      <c r="AF21" s="13">
        <f t="shared" si="18"/>
        <v>45442</v>
      </c>
      <c r="AG21" s="32">
        <f t="shared" si="18"/>
        <v>45443</v>
      </c>
      <c r="AH21" s="219"/>
      <c r="AI21" s="206"/>
      <c r="AJ21" s="207"/>
      <c r="AK21" s="221"/>
      <c r="AL21" s="223"/>
      <c r="AM21" s="212"/>
      <c r="AN21" s="214"/>
      <c r="AO21" s="216"/>
      <c r="AP21" s="184"/>
      <c r="AQ21" s="177"/>
      <c r="AR21" s="177"/>
    </row>
    <row r="22" spans="2:45" ht="13.5" customHeight="1" x14ac:dyDescent="0.15">
      <c r="B22" s="12" t="s">
        <v>2</v>
      </c>
      <c r="C22" s="14" t="str">
        <f t="shared" ref="C22:AG22" si="19">TEXT(C21,"aaa")</f>
        <v>水</v>
      </c>
      <c r="D22" s="14" t="str">
        <f t="shared" si="19"/>
        <v>木</v>
      </c>
      <c r="E22" s="14" t="str">
        <f t="shared" si="19"/>
        <v>金</v>
      </c>
      <c r="F22" s="14" t="str">
        <f t="shared" si="19"/>
        <v>土</v>
      </c>
      <c r="G22" s="14" t="str">
        <f t="shared" si="19"/>
        <v>日</v>
      </c>
      <c r="H22" s="14" t="str">
        <f t="shared" si="19"/>
        <v>月</v>
      </c>
      <c r="I22" s="14" t="str">
        <f t="shared" si="19"/>
        <v>火</v>
      </c>
      <c r="J22" s="14" t="str">
        <f t="shared" si="19"/>
        <v>水</v>
      </c>
      <c r="K22" s="14" t="str">
        <f t="shared" si="19"/>
        <v>木</v>
      </c>
      <c r="L22" s="14" t="str">
        <f t="shared" si="19"/>
        <v>金</v>
      </c>
      <c r="M22" s="14" t="str">
        <f t="shared" si="19"/>
        <v>土</v>
      </c>
      <c r="N22" s="14" t="str">
        <f t="shared" si="19"/>
        <v>日</v>
      </c>
      <c r="O22" s="14" t="str">
        <f t="shared" si="19"/>
        <v>月</v>
      </c>
      <c r="P22" s="14" t="str">
        <f t="shared" si="19"/>
        <v>火</v>
      </c>
      <c r="Q22" s="14" t="str">
        <f t="shared" si="19"/>
        <v>水</v>
      </c>
      <c r="R22" s="14" t="str">
        <f t="shared" si="19"/>
        <v>木</v>
      </c>
      <c r="S22" s="14" t="str">
        <f t="shared" si="19"/>
        <v>金</v>
      </c>
      <c r="T22" s="14" t="str">
        <f t="shared" si="19"/>
        <v>土</v>
      </c>
      <c r="U22" s="14" t="str">
        <f t="shared" si="19"/>
        <v>日</v>
      </c>
      <c r="V22" s="14" t="str">
        <f>TEXT(V21,"aaa")</f>
        <v>月</v>
      </c>
      <c r="W22" s="14" t="str">
        <f t="shared" si="19"/>
        <v>火</v>
      </c>
      <c r="X22" s="14" t="str">
        <f t="shared" si="19"/>
        <v>水</v>
      </c>
      <c r="Y22" s="14" t="str">
        <f t="shared" si="19"/>
        <v>木</v>
      </c>
      <c r="Z22" s="14" t="str">
        <f t="shared" si="19"/>
        <v>金</v>
      </c>
      <c r="AA22" s="14" t="str">
        <f t="shared" si="19"/>
        <v>土</v>
      </c>
      <c r="AB22" s="14" t="str">
        <f t="shared" si="19"/>
        <v>日</v>
      </c>
      <c r="AC22" s="14" t="str">
        <f t="shared" si="19"/>
        <v>月</v>
      </c>
      <c r="AD22" s="14" t="str">
        <f t="shared" si="19"/>
        <v>火</v>
      </c>
      <c r="AE22" s="14" t="str">
        <f t="shared" si="19"/>
        <v>水</v>
      </c>
      <c r="AF22" s="14" t="str">
        <f t="shared" si="19"/>
        <v>木</v>
      </c>
      <c r="AG22" s="39" t="str">
        <f t="shared" si="19"/>
        <v>金</v>
      </c>
      <c r="AH22" s="219"/>
      <c r="AI22" s="193" t="s">
        <v>42</v>
      </c>
      <c r="AJ22" s="194" t="s">
        <v>12</v>
      </c>
      <c r="AK22" s="224" t="s">
        <v>49</v>
      </c>
      <c r="AL22" s="225" t="s">
        <v>42</v>
      </c>
      <c r="AM22" s="197" t="s">
        <v>13</v>
      </c>
      <c r="AN22" s="198">
        <f>COUNT(C21:AG21)</f>
        <v>31</v>
      </c>
      <c r="AO22" s="184">
        <f>AN22-AH22</f>
        <v>31</v>
      </c>
      <c r="AP22" s="184">
        <f>AP10+AO22</f>
        <v>61</v>
      </c>
      <c r="AQ22" s="40"/>
      <c r="AR22" s="40"/>
    </row>
    <row r="23" spans="2:45" s="3" customFormat="1" ht="60.95" customHeight="1" x14ac:dyDescent="0.15">
      <c r="B23" s="185" t="s">
        <v>3</v>
      </c>
      <c r="C23" s="187" t="str">
        <f>IFERROR(VLOOKUP(C21,祝日一覧!$A:$C,3,FALSE),"")</f>
        <v/>
      </c>
      <c r="D23" s="187" t="str">
        <f>IFERROR(VLOOKUP(D21,祝日一覧!$A:$C,3,FALSE),"")</f>
        <v/>
      </c>
      <c r="E23" s="187" t="str">
        <f>IFERROR(VLOOKUP(E21,祝日一覧!$A:$C,3,FALSE),"")</f>
        <v>憲法記念日</v>
      </c>
      <c r="F23" s="187" t="str">
        <f>IFERROR(VLOOKUP(F21,祝日一覧!$A:$C,3,FALSE),"")</f>
        <v>みどりの日</v>
      </c>
      <c r="G23" s="187" t="str">
        <f>IFERROR(VLOOKUP(G21,祝日一覧!$A:$C,3,FALSE),"")</f>
        <v>こどもの日</v>
      </c>
      <c r="H23" s="187" t="str">
        <f>IFERROR(VLOOKUP(H21,祝日一覧!$A:$C,3,FALSE),"")</f>
        <v>振替休日</v>
      </c>
      <c r="I23" s="187" t="str">
        <f>IFERROR(VLOOKUP(I21,祝日一覧!$A:$C,3,FALSE),"")</f>
        <v/>
      </c>
      <c r="J23" s="187" t="str">
        <f>IFERROR(VLOOKUP(J21,祝日一覧!$A:$C,3,FALSE),"")</f>
        <v/>
      </c>
      <c r="K23" s="187" t="str">
        <f>IFERROR(VLOOKUP(K21,祝日一覧!$A:$C,3,FALSE),"")</f>
        <v/>
      </c>
      <c r="L23" s="187" t="str">
        <f>IFERROR(VLOOKUP(L21,祝日一覧!$A:$C,3,FALSE),"")</f>
        <v/>
      </c>
      <c r="M23" s="187" t="str">
        <f>IFERROR(VLOOKUP(M21,祝日一覧!$A:$C,3,FALSE),"")</f>
        <v/>
      </c>
      <c r="N23" s="187" t="str">
        <f>IFERROR(VLOOKUP(N21,祝日一覧!$A:$C,3,FALSE),"")</f>
        <v/>
      </c>
      <c r="O23" s="187" t="str">
        <f>IFERROR(VLOOKUP(O21,祝日一覧!$A:$C,3,FALSE),"")</f>
        <v/>
      </c>
      <c r="P23" s="187" t="str">
        <f>IFERROR(VLOOKUP(P21,祝日一覧!$A:$C,3,FALSE),"")</f>
        <v/>
      </c>
      <c r="Q23" s="187" t="str">
        <f>IFERROR(VLOOKUP(Q21,祝日一覧!$A:$C,3,FALSE),"")</f>
        <v/>
      </c>
      <c r="R23" s="187" t="str">
        <f>IFERROR(VLOOKUP(R21,祝日一覧!$A:$C,3,FALSE),"")</f>
        <v/>
      </c>
      <c r="S23" s="187" t="str">
        <f>IFERROR(VLOOKUP(S21,祝日一覧!$A:$C,3,FALSE),"")</f>
        <v/>
      </c>
      <c r="T23" s="187" t="str">
        <f>IFERROR(VLOOKUP(T21,祝日一覧!$A:$C,3,FALSE),"")</f>
        <v/>
      </c>
      <c r="U23" s="187" t="str">
        <f>IFERROR(VLOOKUP(U21,祝日一覧!$A:$C,3,FALSE),"")</f>
        <v/>
      </c>
      <c r="V23" s="187" t="str">
        <f>IFERROR(VLOOKUP(V21,祝日一覧!$A:$C,3,FALSE),"")</f>
        <v/>
      </c>
      <c r="W23" s="187" t="str">
        <f>IFERROR(VLOOKUP(W21,祝日一覧!$A:$C,3,FALSE),"")</f>
        <v/>
      </c>
      <c r="X23" s="187" t="str">
        <f>IFERROR(VLOOKUP(X21,祝日一覧!$A:$C,3,FALSE),"")</f>
        <v/>
      </c>
      <c r="Y23" s="187" t="str">
        <f>IFERROR(VLOOKUP(Y21,祝日一覧!$A:$C,3,FALSE),"")</f>
        <v/>
      </c>
      <c r="Z23" s="187" t="str">
        <f>IFERROR(VLOOKUP(Z21,祝日一覧!$A:$C,3,FALSE),"")</f>
        <v/>
      </c>
      <c r="AA23" s="187" t="str">
        <f>IFERROR(VLOOKUP(AA21,祝日一覧!$A:$C,3,FALSE),"")</f>
        <v/>
      </c>
      <c r="AB23" s="187" t="str">
        <f>IFERROR(VLOOKUP(AB21,祝日一覧!$A:$C,3,FALSE),"")</f>
        <v/>
      </c>
      <c r="AC23" s="187" t="str">
        <f>IFERROR(VLOOKUP(AC21,祝日一覧!$A:$C,3,FALSE),"")</f>
        <v/>
      </c>
      <c r="AD23" s="187" t="str">
        <f>IFERROR(VLOOKUP(AD21,祝日一覧!$A:$C,3,FALSE),"")</f>
        <v/>
      </c>
      <c r="AE23" s="187" t="str">
        <f>IFERROR(VLOOKUP(AE21,祝日一覧!$A:$C,3,FALSE),"")</f>
        <v/>
      </c>
      <c r="AF23" s="187" t="str">
        <f>IFERROR(VLOOKUP(AF21,祝日一覧!$A:$C,3,FALSE),"")</f>
        <v/>
      </c>
      <c r="AG23" s="187" t="str">
        <f>IFERROR(VLOOKUP(AG21,祝日一覧!$A:$C,3,FALSE),"")</f>
        <v/>
      </c>
      <c r="AH23" s="219"/>
      <c r="AI23" s="193"/>
      <c r="AJ23" s="194"/>
      <c r="AK23" s="224"/>
      <c r="AL23" s="225"/>
      <c r="AM23" s="197"/>
      <c r="AN23" s="198"/>
      <c r="AO23" s="184"/>
      <c r="AP23" s="184"/>
      <c r="AQ23" s="46"/>
      <c r="AR23" s="46"/>
      <c r="AS23" s="49"/>
    </row>
    <row r="24" spans="2:45" s="4" customFormat="1" ht="20.100000000000001" customHeight="1" thickBot="1" x14ac:dyDescent="0.2">
      <c r="B24" s="186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219"/>
      <c r="AI24" s="5"/>
      <c r="AJ24" s="66">
        <f>AVERAGE(AJ25:AJ30)</f>
        <v>0.32258064516129031</v>
      </c>
      <c r="AK24" s="101" t="str">
        <f>IF(AJ24&gt;=0.285,"達成","未")</f>
        <v>達成</v>
      </c>
      <c r="AL24" s="122"/>
      <c r="AM24" s="117">
        <f>AVERAGE(AM25:AM30)</f>
        <v>0.32407407407407401</v>
      </c>
      <c r="AN24" s="102" t="s">
        <v>16</v>
      </c>
      <c r="AO24" s="67" t="s">
        <v>18</v>
      </c>
      <c r="AP24" s="68" t="s">
        <v>60</v>
      </c>
      <c r="AQ24" s="47" t="s">
        <v>58</v>
      </c>
      <c r="AR24" s="45" t="s">
        <v>59</v>
      </c>
      <c r="AS24" s="88" t="s">
        <v>68</v>
      </c>
    </row>
    <row r="25" spans="2:45" s="4" customFormat="1" ht="20.100000000000001" customHeight="1" x14ac:dyDescent="0.15">
      <c r="B25" s="69" t="str">
        <f>IF($R$5&lt;&gt;"",$R$5,"-")</f>
        <v>松江　氏</v>
      </c>
      <c r="C25" s="59" t="s">
        <v>89</v>
      </c>
      <c r="D25" s="59" t="s">
        <v>89</v>
      </c>
      <c r="E25" s="59"/>
      <c r="F25" s="59"/>
      <c r="G25" s="59"/>
      <c r="H25" s="59"/>
      <c r="I25" s="59" t="s">
        <v>89</v>
      </c>
      <c r="J25" s="59" t="s">
        <v>89</v>
      </c>
      <c r="K25" s="59"/>
      <c r="L25" s="59"/>
      <c r="M25" s="59"/>
      <c r="N25" s="59"/>
      <c r="O25" s="59" t="s">
        <v>89</v>
      </c>
      <c r="P25" s="59" t="s">
        <v>89</v>
      </c>
      <c r="Q25" s="59"/>
      <c r="R25" s="59"/>
      <c r="S25" s="59"/>
      <c r="T25" s="59"/>
      <c r="U25" s="59" t="s">
        <v>89</v>
      </c>
      <c r="V25" s="59" t="s">
        <v>89</v>
      </c>
      <c r="W25" s="59"/>
      <c r="X25" s="59"/>
      <c r="Y25" s="59"/>
      <c r="Z25" s="59"/>
      <c r="AA25" s="59" t="s">
        <v>89</v>
      </c>
      <c r="AB25" s="59" t="s">
        <v>89</v>
      </c>
      <c r="AC25" s="59"/>
      <c r="AD25" s="59"/>
      <c r="AE25" s="59"/>
      <c r="AF25" s="59"/>
      <c r="AG25" s="98"/>
      <c r="AH25" s="132">
        <v>0</v>
      </c>
      <c r="AI25" s="99">
        <f>AQ25</f>
        <v>10</v>
      </c>
      <c r="AJ25" s="100">
        <f t="shared" ref="AJ25:AJ28" si="20">IFERROR(AI25/AO25,"")</f>
        <v>0.32258064516129031</v>
      </c>
      <c r="AK25" s="108" t="str">
        <f t="shared" ref="AK25:AK29" si="21">IFERROR(IF(B25="-",B25,IF(AI25/AO25&gt;=0.285,"達成","未")),"-")</f>
        <v>達成</v>
      </c>
      <c r="AL25" s="118">
        <f>AR25</f>
        <v>12</v>
      </c>
      <c r="AM25" s="119">
        <f>IFERROR(AL25/AP25,"")</f>
        <v>0.33333333333333331</v>
      </c>
      <c r="AN25" s="44">
        <f>COUNT(C21:AG21)</f>
        <v>31</v>
      </c>
      <c r="AO25" s="111">
        <f>IF(OR(B25="-",B25=""),0,IFERROR(AN25-AH25,))</f>
        <v>31</v>
      </c>
      <c r="AP25" s="52">
        <f>AO25+AP13</f>
        <v>36</v>
      </c>
      <c r="AQ25" s="38">
        <f>COUNTIF(C25:AG25,"○")</f>
        <v>10</v>
      </c>
      <c r="AR25" s="38">
        <f>AR13+AQ25</f>
        <v>12</v>
      </c>
      <c r="AS25" s="76">
        <f>IF(AS26&gt;=1,0,IF(SUM(AO25:AO30)=0,1,IF(AK24="達成",1,0)))</f>
        <v>1</v>
      </c>
    </row>
    <row r="26" spans="2:45" s="4" customFormat="1" ht="20.100000000000001" customHeight="1" x14ac:dyDescent="0.15">
      <c r="B26" s="60" t="str">
        <f>IF($S$5&lt;&gt;"",$S$5,"-")</f>
        <v>大田　氏</v>
      </c>
      <c r="C26" s="14"/>
      <c r="D26" s="14"/>
      <c r="E26" s="14" t="s">
        <v>89</v>
      </c>
      <c r="F26" s="14" t="s">
        <v>89</v>
      </c>
      <c r="G26" s="14"/>
      <c r="H26" s="14"/>
      <c r="I26" s="14"/>
      <c r="J26" s="14"/>
      <c r="K26" s="14" t="s">
        <v>89</v>
      </c>
      <c r="L26" s="14" t="s">
        <v>89</v>
      </c>
      <c r="M26" s="14"/>
      <c r="N26" s="14"/>
      <c r="O26" s="14"/>
      <c r="P26" s="14"/>
      <c r="Q26" s="14" t="s">
        <v>89</v>
      </c>
      <c r="R26" s="14" t="s">
        <v>89</v>
      </c>
      <c r="S26" s="14"/>
      <c r="T26" s="14"/>
      <c r="U26" s="14"/>
      <c r="V26" s="14"/>
      <c r="W26" s="14" t="s">
        <v>89</v>
      </c>
      <c r="X26" s="14" t="s">
        <v>89</v>
      </c>
      <c r="Y26" s="14"/>
      <c r="Z26" s="14"/>
      <c r="AA26" s="14"/>
      <c r="AB26" s="14"/>
      <c r="AC26" s="14" t="s">
        <v>89</v>
      </c>
      <c r="AD26" s="14" t="s">
        <v>89</v>
      </c>
      <c r="AE26" s="14"/>
      <c r="AF26" s="14"/>
      <c r="AG26" s="77"/>
      <c r="AH26" s="130">
        <v>0</v>
      </c>
      <c r="AI26" s="65">
        <f>AQ26</f>
        <v>10</v>
      </c>
      <c r="AJ26" s="53">
        <f t="shared" si="20"/>
        <v>0.32258064516129031</v>
      </c>
      <c r="AK26" s="107" t="str">
        <f t="shared" si="21"/>
        <v>達成</v>
      </c>
      <c r="AL26" s="120">
        <f>AR26</f>
        <v>11</v>
      </c>
      <c r="AM26" s="121">
        <f>IFERROR(AL26/AP26,"")</f>
        <v>0.30555555555555558</v>
      </c>
      <c r="AN26" s="44">
        <f>COUNT(C21:AG21)</f>
        <v>31</v>
      </c>
      <c r="AO26" s="111">
        <f>IF(OR(B26="-",B26=""),0,IFERROR(AN26-AH26,))</f>
        <v>31</v>
      </c>
      <c r="AP26" s="52">
        <f t="shared" ref="AP26:AP30" si="22">AO26+AP14</f>
        <v>36</v>
      </c>
      <c r="AQ26" s="38">
        <f>COUNTIF(C26:AG26,"○")</f>
        <v>10</v>
      </c>
      <c r="AR26" s="52">
        <f>AR14+AQ26</f>
        <v>11</v>
      </c>
      <c r="AS26" s="49">
        <f>COUNTIF(AH25:AH30,"手入力")</f>
        <v>0</v>
      </c>
    </row>
    <row r="27" spans="2:45" s="4" customFormat="1" ht="20.100000000000001" customHeight="1" x14ac:dyDescent="0.15">
      <c r="B27" s="60" t="str">
        <f>IF($T$5&lt;&gt;"",$T$5,"-")</f>
        <v>浜田　氏</v>
      </c>
      <c r="C27" s="14"/>
      <c r="D27" s="14"/>
      <c r="E27" s="14"/>
      <c r="F27" s="14"/>
      <c r="G27" s="14" t="s">
        <v>89</v>
      </c>
      <c r="H27" s="14" t="s">
        <v>89</v>
      </c>
      <c r="I27" s="14"/>
      <c r="J27" s="14"/>
      <c r="K27" s="14"/>
      <c r="L27" s="14"/>
      <c r="M27" s="14" t="s">
        <v>89</v>
      </c>
      <c r="N27" s="14" t="s">
        <v>89</v>
      </c>
      <c r="O27" s="14"/>
      <c r="P27" s="14"/>
      <c r="Q27" s="14"/>
      <c r="R27" s="14"/>
      <c r="S27" s="14" t="s">
        <v>89</v>
      </c>
      <c r="T27" s="14" t="s">
        <v>89</v>
      </c>
      <c r="U27" s="14"/>
      <c r="V27" s="14"/>
      <c r="W27" s="14"/>
      <c r="X27" s="14"/>
      <c r="Y27" s="14" t="s">
        <v>89</v>
      </c>
      <c r="Z27" s="14" t="s">
        <v>89</v>
      </c>
      <c r="AA27" s="14"/>
      <c r="AB27" s="14"/>
      <c r="AC27" s="14"/>
      <c r="AD27" s="14"/>
      <c r="AE27" s="14" t="s">
        <v>89</v>
      </c>
      <c r="AF27" s="14" t="s">
        <v>89</v>
      </c>
      <c r="AG27" s="77"/>
      <c r="AH27" s="130">
        <v>0</v>
      </c>
      <c r="AI27" s="65">
        <f>AQ27</f>
        <v>10</v>
      </c>
      <c r="AJ27" s="53">
        <f t="shared" si="20"/>
        <v>0.32258064516129031</v>
      </c>
      <c r="AK27" s="107" t="str">
        <f t="shared" si="21"/>
        <v>達成</v>
      </c>
      <c r="AL27" s="120">
        <f>AR27</f>
        <v>12</v>
      </c>
      <c r="AM27" s="121">
        <f>IFERROR(AL27/AP27,"")</f>
        <v>0.33333333333333331</v>
      </c>
      <c r="AN27" s="44">
        <f>COUNT(C21:AG21)</f>
        <v>31</v>
      </c>
      <c r="AO27" s="111">
        <f t="shared" ref="AO27:AO30" si="23">IF(OR(B27="-",B27=""),0,IFERROR(AN27-AH27,))</f>
        <v>31</v>
      </c>
      <c r="AP27" s="52">
        <f t="shared" si="22"/>
        <v>36</v>
      </c>
      <c r="AQ27" s="38">
        <f>COUNTIF(C27:AG27,"○")</f>
        <v>10</v>
      </c>
      <c r="AR27" s="52">
        <f t="shared" ref="AR27:AR29" si="24">AR15+AQ27</f>
        <v>12</v>
      </c>
      <c r="AS27" s="49"/>
    </row>
    <row r="28" spans="2:45" s="4" customFormat="1" ht="20.100000000000001" customHeight="1" x14ac:dyDescent="0.15">
      <c r="B28" s="60" t="str">
        <f>IF($U$5&lt;&gt;"",$U$5,"-")</f>
        <v>-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77"/>
      <c r="AH28" s="130" t="str">
        <f t="shared" ref="AH28" si="25">IF(B28="-",B28,"手入力")</f>
        <v>-</v>
      </c>
      <c r="AI28" s="65">
        <f>AQ28</f>
        <v>0</v>
      </c>
      <c r="AJ28" s="53" t="str">
        <f t="shared" si="20"/>
        <v/>
      </c>
      <c r="AK28" s="107" t="str">
        <f t="shared" si="21"/>
        <v>-</v>
      </c>
      <c r="AL28" s="120">
        <f>AR28</f>
        <v>0</v>
      </c>
      <c r="AM28" s="121" t="str">
        <f>IFERROR(AL28/AP28,"")</f>
        <v/>
      </c>
      <c r="AN28" s="44">
        <f>COUNT(C21:AG21)</f>
        <v>31</v>
      </c>
      <c r="AO28" s="111">
        <f t="shared" si="23"/>
        <v>0</v>
      </c>
      <c r="AP28" s="52">
        <f t="shared" si="22"/>
        <v>0</v>
      </c>
      <c r="AQ28" s="38">
        <f>COUNTIF(C28:AG28,"○")</f>
        <v>0</v>
      </c>
      <c r="AR28" s="52">
        <f t="shared" si="24"/>
        <v>0</v>
      </c>
      <c r="AS28" s="49"/>
    </row>
    <row r="29" spans="2:45" s="4" customFormat="1" ht="20.100000000000001" customHeight="1" x14ac:dyDescent="0.15">
      <c r="B29" s="60" t="str">
        <f>IF($V$5&lt;&gt;"",$V$5,"-")</f>
        <v>-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77"/>
      <c r="AH29" s="130" t="str">
        <f t="shared" ref="AH29" si="26">IF(B29="-",B29,"手入力")</f>
        <v>-</v>
      </c>
      <c r="AI29" s="65">
        <f>AQ29</f>
        <v>0</v>
      </c>
      <c r="AJ29" s="53" t="str">
        <f>IFERROR(AI29/AO29,"")</f>
        <v/>
      </c>
      <c r="AK29" s="107" t="str">
        <f t="shared" si="21"/>
        <v>-</v>
      </c>
      <c r="AL29" s="120">
        <f>AR29</f>
        <v>0</v>
      </c>
      <c r="AM29" s="121" t="str">
        <f>IFERROR(AL29/AP29,"")</f>
        <v/>
      </c>
      <c r="AN29" s="44">
        <f>COUNT(C21:AG21)</f>
        <v>31</v>
      </c>
      <c r="AO29" s="111">
        <f t="shared" si="23"/>
        <v>0</v>
      </c>
      <c r="AP29" s="52">
        <f t="shared" si="22"/>
        <v>0</v>
      </c>
      <c r="AQ29" s="38">
        <f>COUNTIF(C29:AG29,"○")</f>
        <v>0</v>
      </c>
      <c r="AR29" s="52">
        <f t="shared" si="24"/>
        <v>0</v>
      </c>
      <c r="AS29" s="49"/>
    </row>
    <row r="30" spans="2:45" s="4" customFormat="1" ht="20.100000000000001" customHeight="1" thickBot="1" x14ac:dyDescent="0.2">
      <c r="B30" s="61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79"/>
      <c r="AH30" s="131" t="str">
        <f t="shared" ref="AH30" si="27">IF(B30="-",B30,"手入力")</f>
        <v>-</v>
      </c>
      <c r="AI30" s="5">
        <f t="shared" ref="AI30" si="28">AQ30</f>
        <v>0</v>
      </c>
      <c r="AJ30" s="66" t="str">
        <f>IFERROR(AI30/AO30,"")</f>
        <v/>
      </c>
      <c r="AK30" s="33" t="str">
        <f t="shared" ref="AK30" si="29">IFERROR(IF(B30="-",B30,IF(AI30/AO30&gt;=0.285,"達成","未")),"-")</f>
        <v>-</v>
      </c>
      <c r="AL30" s="116">
        <f t="shared" ref="AL30" si="30">AR30</f>
        <v>0</v>
      </c>
      <c r="AM30" s="117" t="str">
        <f t="shared" ref="AM30" si="31">IFERROR(AL30/AP30,"")</f>
        <v/>
      </c>
      <c r="AN30" s="44">
        <f>COUNT(C21:AG21)</f>
        <v>31</v>
      </c>
      <c r="AO30" s="111">
        <f t="shared" si="23"/>
        <v>0</v>
      </c>
      <c r="AP30" s="52">
        <f t="shared" si="22"/>
        <v>0</v>
      </c>
      <c r="AQ30" s="52">
        <f t="shared" ref="AQ30" si="32">COUNTIF(C30:AG30,"○")</f>
        <v>0</v>
      </c>
      <c r="AR30" s="52">
        <f>AR18+AQ30</f>
        <v>0</v>
      </c>
      <c r="AS30" s="49"/>
    </row>
    <row r="31" spans="2:45" ht="14.25" thickBot="1" x14ac:dyDescent="0.2">
      <c r="AR31" s="35"/>
    </row>
    <row r="32" spans="2:45" ht="13.5" customHeight="1" x14ac:dyDescent="0.15">
      <c r="B32" s="11" t="s">
        <v>0</v>
      </c>
      <c r="C32" s="199">
        <f>DATE(YEAR(C20),MONTH(C20)+1,DAY(C20))</f>
        <v>45444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18" t="s">
        <v>17</v>
      </c>
      <c r="AI32" s="203" t="s">
        <v>48</v>
      </c>
      <c r="AJ32" s="204"/>
      <c r="AK32" s="220"/>
      <c r="AL32" s="222" t="s">
        <v>11</v>
      </c>
      <c r="AM32" s="210"/>
      <c r="AN32" s="213" t="s">
        <v>16</v>
      </c>
      <c r="AO32" s="215" t="s">
        <v>18</v>
      </c>
      <c r="AP32" s="184" t="s">
        <v>19</v>
      </c>
      <c r="AQ32" s="177"/>
      <c r="AR32" s="177"/>
    </row>
    <row r="33" spans="2:45" x14ac:dyDescent="0.15">
      <c r="B33" s="12" t="s">
        <v>1</v>
      </c>
      <c r="C33" s="13">
        <f>DATE(YEAR(C32),MONTH(C32),DAY(C32))</f>
        <v>45444</v>
      </c>
      <c r="D33" s="13">
        <f>IF(MONTH(DATE(YEAR(C33),MONTH(C33),DAY(C33)+1))=MONTH($C32),DATE(YEAR(C33),MONTH(C33),DAY(C33)+1),"")</f>
        <v>45445</v>
      </c>
      <c r="E33" s="13">
        <f t="shared" ref="E33:AG33" si="33">IF(MONTH(DATE(YEAR(D33),MONTH(D33),DAY(D33)+1))=MONTH($C32),DATE(YEAR(D33),MONTH(D33),DAY(D33)+1),"")</f>
        <v>45446</v>
      </c>
      <c r="F33" s="18">
        <f t="shared" si="33"/>
        <v>45447</v>
      </c>
      <c r="G33" s="13">
        <f t="shared" si="33"/>
        <v>45448</v>
      </c>
      <c r="H33" s="13">
        <f t="shared" si="33"/>
        <v>45449</v>
      </c>
      <c r="I33" s="13">
        <f t="shared" si="33"/>
        <v>45450</v>
      </c>
      <c r="J33" s="13">
        <f t="shared" si="33"/>
        <v>45451</v>
      </c>
      <c r="K33" s="13">
        <f t="shared" si="33"/>
        <v>45452</v>
      </c>
      <c r="L33" s="13">
        <f t="shared" si="33"/>
        <v>45453</v>
      </c>
      <c r="M33" s="13">
        <f t="shared" si="33"/>
        <v>45454</v>
      </c>
      <c r="N33" s="13">
        <f t="shared" si="33"/>
        <v>45455</v>
      </c>
      <c r="O33" s="13">
        <f t="shared" si="33"/>
        <v>45456</v>
      </c>
      <c r="P33" s="13">
        <f t="shared" si="33"/>
        <v>45457</v>
      </c>
      <c r="Q33" s="13">
        <f t="shared" si="33"/>
        <v>45458</v>
      </c>
      <c r="R33" s="13">
        <f t="shared" si="33"/>
        <v>45459</v>
      </c>
      <c r="S33" s="13">
        <f t="shared" si="33"/>
        <v>45460</v>
      </c>
      <c r="T33" s="13">
        <f t="shared" si="33"/>
        <v>45461</v>
      </c>
      <c r="U33" s="13">
        <f t="shared" si="33"/>
        <v>45462</v>
      </c>
      <c r="V33" s="13">
        <f t="shared" si="33"/>
        <v>45463</v>
      </c>
      <c r="W33" s="13">
        <f t="shared" si="33"/>
        <v>45464</v>
      </c>
      <c r="X33" s="13">
        <f t="shared" si="33"/>
        <v>45465</v>
      </c>
      <c r="Y33" s="13">
        <f t="shared" si="33"/>
        <v>45466</v>
      </c>
      <c r="Z33" s="13">
        <f t="shared" si="33"/>
        <v>45467</v>
      </c>
      <c r="AA33" s="13">
        <f t="shared" si="33"/>
        <v>45468</v>
      </c>
      <c r="AB33" s="13">
        <f t="shared" si="33"/>
        <v>45469</v>
      </c>
      <c r="AC33" s="13">
        <f t="shared" si="33"/>
        <v>45470</v>
      </c>
      <c r="AD33" s="13">
        <f t="shared" si="33"/>
        <v>45471</v>
      </c>
      <c r="AE33" s="13">
        <f t="shared" si="33"/>
        <v>45472</v>
      </c>
      <c r="AF33" s="13">
        <f t="shared" si="33"/>
        <v>45473</v>
      </c>
      <c r="AG33" s="32" t="str">
        <f t="shared" si="33"/>
        <v/>
      </c>
      <c r="AH33" s="219"/>
      <c r="AI33" s="206"/>
      <c r="AJ33" s="207"/>
      <c r="AK33" s="221"/>
      <c r="AL33" s="223"/>
      <c r="AM33" s="212"/>
      <c r="AN33" s="214"/>
      <c r="AO33" s="216"/>
      <c r="AP33" s="184"/>
      <c r="AQ33" s="177"/>
      <c r="AR33" s="177"/>
    </row>
    <row r="34" spans="2:45" x14ac:dyDescent="0.15">
      <c r="B34" s="12" t="s">
        <v>2</v>
      </c>
      <c r="C34" s="14" t="str">
        <f t="shared" ref="C34:AG34" si="34">TEXT(C33,"aaa")</f>
        <v>土</v>
      </c>
      <c r="D34" s="14" t="str">
        <f t="shared" si="34"/>
        <v>日</v>
      </c>
      <c r="E34" s="14" t="str">
        <f t="shared" si="34"/>
        <v>月</v>
      </c>
      <c r="F34" s="19" t="str">
        <f t="shared" si="34"/>
        <v>火</v>
      </c>
      <c r="G34" s="14" t="str">
        <f t="shared" si="34"/>
        <v>水</v>
      </c>
      <c r="H34" s="14" t="str">
        <f t="shared" si="34"/>
        <v>木</v>
      </c>
      <c r="I34" s="14" t="str">
        <f t="shared" si="34"/>
        <v>金</v>
      </c>
      <c r="J34" s="14" t="str">
        <f t="shared" si="34"/>
        <v>土</v>
      </c>
      <c r="K34" s="14" t="str">
        <f t="shared" si="34"/>
        <v>日</v>
      </c>
      <c r="L34" s="14" t="str">
        <f t="shared" si="34"/>
        <v>月</v>
      </c>
      <c r="M34" s="14" t="str">
        <f t="shared" si="34"/>
        <v>火</v>
      </c>
      <c r="N34" s="14" t="str">
        <f t="shared" si="34"/>
        <v>水</v>
      </c>
      <c r="O34" s="14" t="str">
        <f t="shared" si="34"/>
        <v>木</v>
      </c>
      <c r="P34" s="14" t="str">
        <f t="shared" si="34"/>
        <v>金</v>
      </c>
      <c r="Q34" s="14" t="str">
        <f t="shared" si="34"/>
        <v>土</v>
      </c>
      <c r="R34" s="14" t="str">
        <f t="shared" si="34"/>
        <v>日</v>
      </c>
      <c r="S34" s="14" t="str">
        <f t="shared" si="34"/>
        <v>月</v>
      </c>
      <c r="T34" s="14" t="str">
        <f t="shared" si="34"/>
        <v>火</v>
      </c>
      <c r="U34" s="14" t="str">
        <f t="shared" si="34"/>
        <v>水</v>
      </c>
      <c r="V34" s="14" t="str">
        <f t="shared" si="34"/>
        <v>木</v>
      </c>
      <c r="W34" s="14" t="str">
        <f t="shared" si="34"/>
        <v>金</v>
      </c>
      <c r="X34" s="14" t="str">
        <f t="shared" si="34"/>
        <v>土</v>
      </c>
      <c r="Y34" s="14" t="str">
        <f t="shared" si="34"/>
        <v>日</v>
      </c>
      <c r="Z34" s="14" t="str">
        <f t="shared" si="34"/>
        <v>月</v>
      </c>
      <c r="AA34" s="14" t="str">
        <f t="shared" si="34"/>
        <v>火</v>
      </c>
      <c r="AB34" s="14" t="str">
        <f t="shared" si="34"/>
        <v>水</v>
      </c>
      <c r="AC34" s="14" t="str">
        <f t="shared" si="34"/>
        <v>木</v>
      </c>
      <c r="AD34" s="14" t="str">
        <f t="shared" si="34"/>
        <v>金</v>
      </c>
      <c r="AE34" s="14" t="str">
        <f t="shared" si="34"/>
        <v>土</v>
      </c>
      <c r="AF34" s="14" t="str">
        <f t="shared" si="34"/>
        <v>日</v>
      </c>
      <c r="AG34" s="77" t="str">
        <f t="shared" si="34"/>
        <v/>
      </c>
      <c r="AH34" s="219"/>
      <c r="AI34" s="193" t="s">
        <v>42</v>
      </c>
      <c r="AJ34" s="194" t="s">
        <v>12</v>
      </c>
      <c r="AK34" s="224" t="s">
        <v>49</v>
      </c>
      <c r="AL34" s="225" t="s">
        <v>42</v>
      </c>
      <c r="AM34" s="197" t="s">
        <v>13</v>
      </c>
      <c r="AN34" s="198">
        <f>COUNT(C33:AG33)</f>
        <v>30</v>
      </c>
      <c r="AO34" s="184">
        <f>AN34-AH34</f>
        <v>30</v>
      </c>
      <c r="AP34" s="184">
        <f>AP22+AO34</f>
        <v>91</v>
      </c>
      <c r="AQ34" s="177"/>
      <c r="AR34" s="177"/>
    </row>
    <row r="35" spans="2:45" s="3" customFormat="1" ht="61.5" customHeight="1" x14ac:dyDescent="0.15">
      <c r="B35" s="185" t="s">
        <v>3</v>
      </c>
      <c r="C35" s="187" t="str">
        <f>IFERROR(VLOOKUP(C33,祝日一覧!$A:$C,3,FALSE),"")</f>
        <v/>
      </c>
      <c r="D35" s="187" t="str">
        <f>IFERROR(VLOOKUP(D33,祝日一覧!$A:$C,3,FALSE),"")</f>
        <v/>
      </c>
      <c r="E35" s="187" t="str">
        <f>IFERROR(VLOOKUP(E33,祝日一覧!$A:$C,3,FALSE),"")</f>
        <v/>
      </c>
      <c r="F35" s="187" t="str">
        <f>IFERROR(VLOOKUP(F33,祝日一覧!$A:$C,3,FALSE),"")</f>
        <v/>
      </c>
      <c r="G35" s="187" t="str">
        <f>IFERROR(VLOOKUP(G33,祝日一覧!$A:$C,3,FALSE),"")</f>
        <v/>
      </c>
      <c r="H35" s="187" t="str">
        <f>IFERROR(VLOOKUP(H33,祝日一覧!$A:$C,3,FALSE),"")</f>
        <v/>
      </c>
      <c r="I35" s="187" t="str">
        <f>IFERROR(VLOOKUP(I33,祝日一覧!$A:$C,3,FALSE),"")</f>
        <v/>
      </c>
      <c r="J35" s="187" t="str">
        <f>IFERROR(VLOOKUP(J33,祝日一覧!$A:$C,3,FALSE),"")</f>
        <v/>
      </c>
      <c r="K35" s="187" t="str">
        <f>IFERROR(VLOOKUP(K33,祝日一覧!$A:$C,3,FALSE),"")</f>
        <v/>
      </c>
      <c r="L35" s="187" t="str">
        <f>IFERROR(VLOOKUP(L33,祝日一覧!$A:$C,3,FALSE),"")</f>
        <v/>
      </c>
      <c r="M35" s="187" t="str">
        <f>IFERROR(VLOOKUP(M33,祝日一覧!$A:$C,3,FALSE),"")</f>
        <v/>
      </c>
      <c r="N35" s="187" t="str">
        <f>IFERROR(VLOOKUP(N33,祝日一覧!$A:$C,3,FALSE),"")</f>
        <v/>
      </c>
      <c r="O35" s="187" t="str">
        <f>IFERROR(VLOOKUP(O33,祝日一覧!$A:$C,3,FALSE),"")</f>
        <v/>
      </c>
      <c r="P35" s="187" t="str">
        <f>IFERROR(VLOOKUP(P33,祝日一覧!$A:$C,3,FALSE),"")</f>
        <v/>
      </c>
      <c r="Q35" s="187" t="str">
        <f>IFERROR(VLOOKUP(Q33,祝日一覧!$A:$C,3,FALSE),"")</f>
        <v/>
      </c>
      <c r="R35" s="187" t="str">
        <f>IFERROR(VLOOKUP(R33,祝日一覧!$A:$C,3,FALSE),"")</f>
        <v/>
      </c>
      <c r="S35" s="187" t="str">
        <f>IFERROR(VLOOKUP(S33,祝日一覧!$A:$C,3,FALSE),"")</f>
        <v/>
      </c>
      <c r="T35" s="187" t="str">
        <f>IFERROR(VLOOKUP(T33,祝日一覧!$A:$C,3,FALSE),"")</f>
        <v/>
      </c>
      <c r="U35" s="187" t="str">
        <f>IFERROR(VLOOKUP(U33,祝日一覧!$A:$C,3,FALSE),"")</f>
        <v/>
      </c>
      <c r="V35" s="187" t="str">
        <f>IFERROR(VLOOKUP(V33,祝日一覧!$A:$C,3,FALSE),"")</f>
        <v/>
      </c>
      <c r="W35" s="187" t="str">
        <f>IFERROR(VLOOKUP(W33,祝日一覧!$A:$C,3,FALSE),"")</f>
        <v/>
      </c>
      <c r="X35" s="187" t="str">
        <f>IFERROR(VLOOKUP(X33,祝日一覧!$A:$C,3,FALSE),"")</f>
        <v/>
      </c>
      <c r="Y35" s="187" t="str">
        <f>IFERROR(VLOOKUP(Y33,祝日一覧!$A:$C,3,FALSE),"")</f>
        <v/>
      </c>
      <c r="Z35" s="187" t="str">
        <f>IFERROR(VLOOKUP(Z33,祝日一覧!$A:$C,3,FALSE),"")</f>
        <v/>
      </c>
      <c r="AA35" s="187" t="str">
        <f>IFERROR(VLOOKUP(AA33,祝日一覧!$A:$C,3,FALSE),"")</f>
        <v/>
      </c>
      <c r="AB35" s="187" t="str">
        <f>IFERROR(VLOOKUP(AB33,祝日一覧!$A:$C,3,FALSE),"")</f>
        <v/>
      </c>
      <c r="AC35" s="187" t="str">
        <f>IFERROR(VLOOKUP(AC33,祝日一覧!$A:$C,3,FALSE),"")</f>
        <v/>
      </c>
      <c r="AD35" s="187" t="str">
        <f>IFERROR(VLOOKUP(AD33,祝日一覧!$A:$C,3,FALSE),"")</f>
        <v/>
      </c>
      <c r="AE35" s="187" t="str">
        <f>IFERROR(VLOOKUP(AE33,祝日一覧!$A:$C,3,FALSE),"")</f>
        <v/>
      </c>
      <c r="AF35" s="187" t="str">
        <f>IFERROR(VLOOKUP(AF33,祝日一覧!$A:$C,3,FALSE),"")</f>
        <v/>
      </c>
      <c r="AG35" s="229" t="str">
        <f>IFERROR(VLOOKUP(AG33,祝日一覧!$A:$C,3,FALSE),"")</f>
        <v/>
      </c>
      <c r="AH35" s="219"/>
      <c r="AI35" s="193"/>
      <c r="AJ35" s="194"/>
      <c r="AK35" s="224"/>
      <c r="AL35" s="225"/>
      <c r="AM35" s="197"/>
      <c r="AN35" s="198"/>
      <c r="AO35" s="184"/>
      <c r="AP35" s="184"/>
      <c r="AQ35" s="177"/>
      <c r="AR35" s="177"/>
      <c r="AS35" s="50"/>
    </row>
    <row r="36" spans="2:45" s="4" customFormat="1" ht="20.100000000000001" customHeight="1" thickBot="1" x14ac:dyDescent="0.2">
      <c r="B36" s="228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30"/>
      <c r="AH36" s="226"/>
      <c r="AI36" s="5"/>
      <c r="AJ36" s="66">
        <f>AVERAGE(AJ37:AJ42)</f>
        <v>0.33333333333333331</v>
      </c>
      <c r="AK36" s="101" t="str">
        <f>IF(AJ36&gt;=0.285,"達成","未")</f>
        <v>達成</v>
      </c>
      <c r="AL36" s="122"/>
      <c r="AM36" s="117">
        <f>AVERAGE(AM37:AM41)</f>
        <v>0.32828282828282829</v>
      </c>
      <c r="AN36" s="102" t="s">
        <v>16</v>
      </c>
      <c r="AO36" s="67" t="s">
        <v>18</v>
      </c>
      <c r="AP36" s="68" t="s">
        <v>60</v>
      </c>
      <c r="AQ36" s="54" t="s">
        <v>58</v>
      </c>
      <c r="AR36" s="36" t="s">
        <v>59</v>
      </c>
      <c r="AS36" s="88" t="s">
        <v>68</v>
      </c>
    </row>
    <row r="37" spans="2:45" s="4" customFormat="1" ht="20.100000000000001" customHeight="1" x14ac:dyDescent="0.15">
      <c r="B37" s="69" t="str">
        <f>IF($R$5&lt;&gt;"",$R$5,"-")</f>
        <v>松江　氏</v>
      </c>
      <c r="C37" s="62" t="s">
        <v>89</v>
      </c>
      <c r="D37" s="62" t="s">
        <v>89</v>
      </c>
      <c r="E37" s="62"/>
      <c r="F37" s="62"/>
      <c r="G37" s="62"/>
      <c r="H37" s="62"/>
      <c r="I37" s="62" t="s">
        <v>89</v>
      </c>
      <c r="J37" s="62" t="s">
        <v>89</v>
      </c>
      <c r="K37" s="62"/>
      <c r="L37" s="62"/>
      <c r="M37" s="62"/>
      <c r="N37" s="62"/>
      <c r="O37" s="62" t="s">
        <v>89</v>
      </c>
      <c r="P37" s="62" t="s">
        <v>89</v>
      </c>
      <c r="Q37" s="62"/>
      <c r="R37" s="62"/>
      <c r="S37" s="62"/>
      <c r="T37" s="62"/>
      <c r="U37" s="62" t="s">
        <v>89</v>
      </c>
      <c r="V37" s="62" t="s">
        <v>89</v>
      </c>
      <c r="W37" s="62"/>
      <c r="X37" s="62"/>
      <c r="Y37" s="62"/>
      <c r="Z37" s="62"/>
      <c r="AA37" s="62" t="s">
        <v>89</v>
      </c>
      <c r="AB37" s="62" t="s">
        <v>89</v>
      </c>
      <c r="AC37" s="62"/>
      <c r="AD37" s="62"/>
      <c r="AE37" s="62"/>
      <c r="AF37" s="62"/>
      <c r="AG37" s="78"/>
      <c r="AH37" s="133">
        <v>0</v>
      </c>
      <c r="AI37" s="99">
        <f>AQ37</f>
        <v>10</v>
      </c>
      <c r="AJ37" s="100">
        <f>IFERROR(AI37/AO37,"")</f>
        <v>0.33333333333333331</v>
      </c>
      <c r="AK37" s="100" t="str">
        <f t="shared" ref="AK37:AK41" si="35">IFERROR(IF(B37="-",B37,IF(AI37/AO37&gt;=0.285,"達成","未")),"-")</f>
        <v>達成</v>
      </c>
      <c r="AL37" s="123">
        <f>AR37</f>
        <v>22</v>
      </c>
      <c r="AM37" s="119">
        <f>IFERROR(AL37/AP37,"")</f>
        <v>0.33333333333333331</v>
      </c>
      <c r="AN37" s="44">
        <f>COUNT(C33:AG33)</f>
        <v>30</v>
      </c>
      <c r="AO37" s="111">
        <f>IF(OR(B37="-",B37=""),0,IFERROR(AN37-AH37,))</f>
        <v>30</v>
      </c>
      <c r="AP37" s="52">
        <f>AO37+AP25</f>
        <v>66</v>
      </c>
      <c r="AQ37" s="52">
        <f>COUNTIF(C37:AG37,"○")</f>
        <v>10</v>
      </c>
      <c r="AR37" s="52">
        <f>AR25+AQ37</f>
        <v>22</v>
      </c>
      <c r="AS37" s="76">
        <f>IF(AS38&gt;=1,0,IF(SUM(AO37:AO42)=0,1,IF(AK36="達成",1,0)))</f>
        <v>1</v>
      </c>
    </row>
    <row r="38" spans="2:45" s="4" customFormat="1" ht="20.100000000000001" customHeight="1" x14ac:dyDescent="0.15">
      <c r="B38" s="60" t="str">
        <f>IF($S$5&lt;&gt;"",$S$5,"-")</f>
        <v>大田　氏</v>
      </c>
      <c r="C38" s="14"/>
      <c r="D38" s="14"/>
      <c r="E38" s="14" t="s">
        <v>89</v>
      </c>
      <c r="F38" s="14" t="s">
        <v>89</v>
      </c>
      <c r="G38" s="14"/>
      <c r="H38" s="14"/>
      <c r="I38" s="14"/>
      <c r="J38" s="14"/>
      <c r="K38" s="14" t="s">
        <v>89</v>
      </c>
      <c r="L38" s="14" t="s">
        <v>89</v>
      </c>
      <c r="M38" s="14"/>
      <c r="N38" s="14"/>
      <c r="O38" s="14"/>
      <c r="P38" s="14"/>
      <c r="Q38" s="14" t="s">
        <v>89</v>
      </c>
      <c r="R38" s="14" t="s">
        <v>89</v>
      </c>
      <c r="S38" s="14"/>
      <c r="T38" s="14"/>
      <c r="U38" s="14"/>
      <c r="V38" s="14"/>
      <c r="W38" s="14" t="s">
        <v>89</v>
      </c>
      <c r="X38" s="14" t="s">
        <v>89</v>
      </c>
      <c r="Y38" s="14"/>
      <c r="Z38" s="14"/>
      <c r="AA38" s="14"/>
      <c r="AB38" s="14"/>
      <c r="AC38" s="14" t="s">
        <v>89</v>
      </c>
      <c r="AD38" s="14" t="s">
        <v>89</v>
      </c>
      <c r="AE38" s="14"/>
      <c r="AF38" s="14"/>
      <c r="AG38" s="73"/>
      <c r="AH38" s="130">
        <v>0</v>
      </c>
      <c r="AI38" s="65">
        <f>AQ38</f>
        <v>10</v>
      </c>
      <c r="AJ38" s="53">
        <f t="shared" ref="AJ38:AJ41" si="36">IFERROR(AI38/AO38,"")</f>
        <v>0.33333333333333331</v>
      </c>
      <c r="AK38" s="53" t="str">
        <f t="shared" si="35"/>
        <v>達成</v>
      </c>
      <c r="AL38" s="124">
        <f>AR38</f>
        <v>21</v>
      </c>
      <c r="AM38" s="121">
        <f>IFERROR(AL38/AP38,"")</f>
        <v>0.31818181818181818</v>
      </c>
      <c r="AN38" s="44">
        <f>COUNT(C33:AG33)</f>
        <v>30</v>
      </c>
      <c r="AO38" s="111">
        <f>IF(OR(B38="-",B38=""),0,IFERROR(AN38-AH38,))</f>
        <v>30</v>
      </c>
      <c r="AP38" s="52">
        <f t="shared" ref="AP38:AP42" si="37">AO38+AP26</f>
        <v>66</v>
      </c>
      <c r="AQ38" s="52">
        <f>COUNTIF(C38:AG38,"○")</f>
        <v>10</v>
      </c>
      <c r="AR38" s="52">
        <f t="shared" ref="AR38:AR41" si="38">AR26+AQ38</f>
        <v>21</v>
      </c>
      <c r="AS38" s="49">
        <f>COUNTIF(AH37:AH42,"手入力")</f>
        <v>0</v>
      </c>
    </row>
    <row r="39" spans="2:45" s="4" customFormat="1" ht="20.100000000000001" customHeight="1" x14ac:dyDescent="0.15">
      <c r="B39" s="60" t="str">
        <f>IF($T$5&lt;&gt;"",$T$5,"-")</f>
        <v>浜田　氏</v>
      </c>
      <c r="C39" s="14"/>
      <c r="D39" s="14"/>
      <c r="E39" s="14"/>
      <c r="F39" s="14"/>
      <c r="G39" s="14" t="s">
        <v>89</v>
      </c>
      <c r="H39" s="14" t="s">
        <v>89</v>
      </c>
      <c r="I39" s="14"/>
      <c r="J39" s="14"/>
      <c r="K39" s="14"/>
      <c r="L39" s="14"/>
      <c r="M39" s="14" t="s">
        <v>89</v>
      </c>
      <c r="N39" s="14" t="s">
        <v>89</v>
      </c>
      <c r="O39" s="14"/>
      <c r="P39" s="14"/>
      <c r="Q39" s="14"/>
      <c r="R39" s="14"/>
      <c r="S39" s="14" t="s">
        <v>89</v>
      </c>
      <c r="T39" s="14" t="s">
        <v>89</v>
      </c>
      <c r="U39" s="14"/>
      <c r="V39" s="14"/>
      <c r="W39" s="14"/>
      <c r="X39" s="14"/>
      <c r="Y39" s="14" t="s">
        <v>89</v>
      </c>
      <c r="Z39" s="14" t="s">
        <v>89</v>
      </c>
      <c r="AA39" s="14"/>
      <c r="AB39" s="14"/>
      <c r="AC39" s="14"/>
      <c r="AD39" s="14"/>
      <c r="AE39" s="14" t="s">
        <v>89</v>
      </c>
      <c r="AF39" s="14" t="s">
        <v>89</v>
      </c>
      <c r="AG39" s="73"/>
      <c r="AH39" s="130">
        <v>0</v>
      </c>
      <c r="AI39" s="65">
        <f>AQ39</f>
        <v>10</v>
      </c>
      <c r="AJ39" s="53">
        <f t="shared" si="36"/>
        <v>0.33333333333333331</v>
      </c>
      <c r="AK39" s="53" t="str">
        <f t="shared" si="35"/>
        <v>達成</v>
      </c>
      <c r="AL39" s="124">
        <f>AR39</f>
        <v>22</v>
      </c>
      <c r="AM39" s="121">
        <f>IFERROR(AL39/AP39,"")</f>
        <v>0.33333333333333331</v>
      </c>
      <c r="AN39" s="44">
        <f>COUNT(C33:AG33)</f>
        <v>30</v>
      </c>
      <c r="AO39" s="111">
        <f t="shared" ref="AO39:AO42" si="39">IF(OR(B39="-",B39=""),0,IFERROR(AN39-AH39,))</f>
        <v>30</v>
      </c>
      <c r="AP39" s="52">
        <f t="shared" si="37"/>
        <v>66</v>
      </c>
      <c r="AQ39" s="52">
        <f>COUNTIF(C39:AG39,"○")</f>
        <v>10</v>
      </c>
      <c r="AR39" s="52">
        <f t="shared" si="38"/>
        <v>22</v>
      </c>
      <c r="AS39" s="49"/>
    </row>
    <row r="40" spans="2:45" s="4" customFormat="1" ht="20.100000000000001" customHeight="1" x14ac:dyDescent="0.15">
      <c r="B40" s="60" t="str">
        <f>IF($U$5&lt;&gt;"",$U$5,"-")</f>
        <v>-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73"/>
      <c r="AH40" s="130" t="str">
        <f t="shared" ref="AH40:AH41" si="40">IF(B40="-",B40,"手入力")</f>
        <v>-</v>
      </c>
      <c r="AI40" s="65">
        <f>AQ40</f>
        <v>0</v>
      </c>
      <c r="AJ40" s="53" t="str">
        <f t="shared" si="36"/>
        <v/>
      </c>
      <c r="AK40" s="53" t="str">
        <f t="shared" si="35"/>
        <v>-</v>
      </c>
      <c r="AL40" s="124">
        <f>AR40</f>
        <v>0</v>
      </c>
      <c r="AM40" s="121" t="str">
        <f>IFERROR(AL40/AP40,"")</f>
        <v/>
      </c>
      <c r="AN40" s="44">
        <f>COUNT(C33:AG33)</f>
        <v>30</v>
      </c>
      <c r="AO40" s="111">
        <f t="shared" si="39"/>
        <v>0</v>
      </c>
      <c r="AP40" s="52">
        <f t="shared" si="37"/>
        <v>0</v>
      </c>
      <c r="AQ40" s="52">
        <f>COUNTIF(C40:AG40,"○")</f>
        <v>0</v>
      </c>
      <c r="AR40" s="52">
        <f t="shared" si="38"/>
        <v>0</v>
      </c>
      <c r="AS40" s="49"/>
    </row>
    <row r="41" spans="2:45" s="4" customFormat="1" ht="20.100000000000001" customHeight="1" x14ac:dyDescent="0.15">
      <c r="B41" s="60" t="str">
        <f>IF($V$5&lt;&gt;"",$V$5,"-")</f>
        <v>-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73"/>
      <c r="AH41" s="130" t="str">
        <f t="shared" si="40"/>
        <v>-</v>
      </c>
      <c r="AI41" s="65">
        <f>AQ41</f>
        <v>0</v>
      </c>
      <c r="AJ41" s="53" t="str">
        <f t="shared" si="36"/>
        <v/>
      </c>
      <c r="AK41" s="53" t="str">
        <f t="shared" si="35"/>
        <v>-</v>
      </c>
      <c r="AL41" s="124">
        <f>AR41</f>
        <v>0</v>
      </c>
      <c r="AM41" s="121" t="str">
        <f>IFERROR(AL41/AP41,"")</f>
        <v/>
      </c>
      <c r="AN41" s="44">
        <f>COUNT(C33:AG33)</f>
        <v>30</v>
      </c>
      <c r="AO41" s="111">
        <f t="shared" si="39"/>
        <v>0</v>
      </c>
      <c r="AP41" s="52">
        <f t="shared" si="37"/>
        <v>0</v>
      </c>
      <c r="AQ41" s="52">
        <f>COUNTIF(C41:AG41,"○")</f>
        <v>0</v>
      </c>
      <c r="AR41" s="52">
        <f t="shared" si="38"/>
        <v>0</v>
      </c>
      <c r="AS41" s="49"/>
    </row>
    <row r="42" spans="2:45" s="4" customFormat="1" ht="20.100000000000001" customHeight="1" thickBot="1" x14ac:dyDescent="0.2">
      <c r="B42" s="61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79"/>
      <c r="AH42" s="131" t="str">
        <f t="shared" ref="AH42" si="41">IF(B42="-",B42,"手入力")</f>
        <v>-</v>
      </c>
      <c r="AI42" s="5">
        <f t="shared" ref="AI42" si="42">AQ42</f>
        <v>0</v>
      </c>
      <c r="AJ42" s="66" t="str">
        <f>IFERROR(AI42/AO42,"")</f>
        <v/>
      </c>
      <c r="AK42" s="66" t="str">
        <f t="shared" ref="AK42" si="43">IFERROR(IF(B42="-",B42,IF(AI42/AO42&gt;=0.285,"達成","未")),"-")</f>
        <v>-</v>
      </c>
      <c r="AL42" s="125">
        <f t="shared" ref="AL42" si="44">AR42</f>
        <v>0</v>
      </c>
      <c r="AM42" s="117" t="str">
        <f t="shared" ref="AM42" si="45">IFERROR(AL42/AP42,"")</f>
        <v/>
      </c>
      <c r="AN42" s="44">
        <f>COUNT(C33:AG33)</f>
        <v>30</v>
      </c>
      <c r="AO42" s="111">
        <f t="shared" si="39"/>
        <v>0</v>
      </c>
      <c r="AP42" s="52">
        <f t="shared" si="37"/>
        <v>0</v>
      </c>
      <c r="AQ42" s="52">
        <f t="shared" ref="AQ42" si="46">COUNTIF(C42:AG42,"○")</f>
        <v>0</v>
      </c>
      <c r="AR42" s="52">
        <f>AR30+AQ42</f>
        <v>0</v>
      </c>
      <c r="AS42" s="49"/>
    </row>
    <row r="43" spans="2:45" ht="14.25" thickBot="1" x14ac:dyDescent="0.2">
      <c r="AR43" s="35"/>
    </row>
    <row r="44" spans="2:45" ht="13.5" customHeight="1" x14ac:dyDescent="0.15">
      <c r="B44" s="11" t="s">
        <v>0</v>
      </c>
      <c r="C44" s="199">
        <f>DATE(YEAR(C32),MONTH(C32)+1,DAY(C32))</f>
        <v>45474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18" t="s">
        <v>17</v>
      </c>
      <c r="AI44" s="203" t="s">
        <v>48</v>
      </c>
      <c r="AJ44" s="204"/>
      <c r="AK44" s="220"/>
      <c r="AL44" s="222" t="s">
        <v>11</v>
      </c>
      <c r="AM44" s="210"/>
      <c r="AN44" s="213" t="s">
        <v>16</v>
      </c>
      <c r="AO44" s="215" t="s">
        <v>18</v>
      </c>
      <c r="AP44" s="189" t="s">
        <v>19</v>
      </c>
      <c r="AQ44" s="191"/>
      <c r="AR44" s="177"/>
    </row>
    <row r="45" spans="2:45" x14ac:dyDescent="0.15">
      <c r="B45" s="12" t="s">
        <v>1</v>
      </c>
      <c r="C45" s="13">
        <f>DATE(YEAR(C44),MONTH(C44),DAY(C44))</f>
        <v>45474</v>
      </c>
      <c r="D45" s="13">
        <f>IF(MONTH(DATE(YEAR(C45),MONTH(C45),DAY(C45)+1))=MONTH($C44),DATE(YEAR(C45),MONTH(C45),DAY(C45)+1),"")</f>
        <v>45475</v>
      </c>
      <c r="E45" s="13">
        <f t="shared" ref="E45:AG45" si="47">IF(MONTH(DATE(YEAR(D45),MONTH(D45),DAY(D45)+1))=MONTH($C44),DATE(YEAR(D45),MONTH(D45),DAY(D45)+1),"")</f>
        <v>45476</v>
      </c>
      <c r="F45" s="18">
        <f t="shared" si="47"/>
        <v>45477</v>
      </c>
      <c r="G45" s="13">
        <f t="shared" si="47"/>
        <v>45478</v>
      </c>
      <c r="H45" s="13">
        <f t="shared" si="47"/>
        <v>45479</v>
      </c>
      <c r="I45" s="13">
        <f t="shared" si="47"/>
        <v>45480</v>
      </c>
      <c r="J45" s="13">
        <f t="shared" si="47"/>
        <v>45481</v>
      </c>
      <c r="K45" s="13">
        <f t="shared" si="47"/>
        <v>45482</v>
      </c>
      <c r="L45" s="13">
        <f t="shared" si="47"/>
        <v>45483</v>
      </c>
      <c r="M45" s="13">
        <f t="shared" si="47"/>
        <v>45484</v>
      </c>
      <c r="N45" s="13">
        <f t="shared" si="47"/>
        <v>45485</v>
      </c>
      <c r="O45" s="13">
        <f t="shared" si="47"/>
        <v>45486</v>
      </c>
      <c r="P45" s="13">
        <f t="shared" si="47"/>
        <v>45487</v>
      </c>
      <c r="Q45" s="13">
        <f t="shared" si="47"/>
        <v>45488</v>
      </c>
      <c r="R45" s="13">
        <f t="shared" si="47"/>
        <v>45489</v>
      </c>
      <c r="S45" s="13">
        <f t="shared" si="47"/>
        <v>45490</v>
      </c>
      <c r="T45" s="13">
        <f t="shared" si="47"/>
        <v>45491</v>
      </c>
      <c r="U45" s="13">
        <f t="shared" si="47"/>
        <v>45492</v>
      </c>
      <c r="V45" s="13">
        <f t="shared" si="47"/>
        <v>45493</v>
      </c>
      <c r="W45" s="13">
        <f t="shared" si="47"/>
        <v>45494</v>
      </c>
      <c r="X45" s="13">
        <f t="shared" si="47"/>
        <v>45495</v>
      </c>
      <c r="Y45" s="13">
        <f t="shared" si="47"/>
        <v>45496</v>
      </c>
      <c r="Z45" s="13">
        <f t="shared" si="47"/>
        <v>45497</v>
      </c>
      <c r="AA45" s="13">
        <f t="shared" si="47"/>
        <v>45498</v>
      </c>
      <c r="AB45" s="13">
        <f t="shared" si="47"/>
        <v>45499</v>
      </c>
      <c r="AC45" s="13">
        <f t="shared" si="47"/>
        <v>45500</v>
      </c>
      <c r="AD45" s="13">
        <f t="shared" si="47"/>
        <v>45501</v>
      </c>
      <c r="AE45" s="13">
        <f t="shared" si="47"/>
        <v>45502</v>
      </c>
      <c r="AF45" s="13">
        <f t="shared" si="47"/>
        <v>45503</v>
      </c>
      <c r="AG45" s="32">
        <f t="shared" si="47"/>
        <v>45504</v>
      </c>
      <c r="AH45" s="219"/>
      <c r="AI45" s="206"/>
      <c r="AJ45" s="207"/>
      <c r="AK45" s="221"/>
      <c r="AL45" s="223"/>
      <c r="AM45" s="212"/>
      <c r="AN45" s="214"/>
      <c r="AO45" s="216"/>
      <c r="AP45" s="190"/>
      <c r="AQ45" s="191"/>
      <c r="AR45" s="177"/>
    </row>
    <row r="46" spans="2:45" ht="12.95" customHeight="1" x14ac:dyDescent="0.15">
      <c r="B46" s="12" t="s">
        <v>2</v>
      </c>
      <c r="C46" s="14" t="str">
        <f t="shared" ref="C46:AG46" si="48">TEXT(C45,"aaa")</f>
        <v>月</v>
      </c>
      <c r="D46" s="14" t="str">
        <f t="shared" si="48"/>
        <v>火</v>
      </c>
      <c r="E46" s="14" t="str">
        <f t="shared" si="48"/>
        <v>水</v>
      </c>
      <c r="F46" s="19" t="str">
        <f t="shared" si="48"/>
        <v>木</v>
      </c>
      <c r="G46" s="14" t="str">
        <f t="shared" si="48"/>
        <v>金</v>
      </c>
      <c r="H46" s="14" t="str">
        <f t="shared" si="48"/>
        <v>土</v>
      </c>
      <c r="I46" s="14" t="str">
        <f t="shared" si="48"/>
        <v>日</v>
      </c>
      <c r="J46" s="14" t="str">
        <f t="shared" si="48"/>
        <v>月</v>
      </c>
      <c r="K46" s="14" t="str">
        <f t="shared" si="48"/>
        <v>火</v>
      </c>
      <c r="L46" s="14" t="str">
        <f t="shared" si="48"/>
        <v>水</v>
      </c>
      <c r="M46" s="14" t="str">
        <f t="shared" si="48"/>
        <v>木</v>
      </c>
      <c r="N46" s="14" t="str">
        <f t="shared" si="48"/>
        <v>金</v>
      </c>
      <c r="O46" s="14" t="str">
        <f t="shared" si="48"/>
        <v>土</v>
      </c>
      <c r="P46" s="14" t="str">
        <f t="shared" si="48"/>
        <v>日</v>
      </c>
      <c r="Q46" s="14" t="str">
        <f t="shared" si="48"/>
        <v>月</v>
      </c>
      <c r="R46" s="14" t="str">
        <f t="shared" si="48"/>
        <v>火</v>
      </c>
      <c r="S46" s="14" t="str">
        <f t="shared" si="48"/>
        <v>水</v>
      </c>
      <c r="T46" s="14" t="str">
        <f t="shared" si="48"/>
        <v>木</v>
      </c>
      <c r="U46" s="14" t="str">
        <f t="shared" si="48"/>
        <v>金</v>
      </c>
      <c r="V46" s="14" t="str">
        <f t="shared" si="48"/>
        <v>土</v>
      </c>
      <c r="W46" s="14" t="str">
        <f t="shared" si="48"/>
        <v>日</v>
      </c>
      <c r="X46" s="14" t="str">
        <f t="shared" si="48"/>
        <v>月</v>
      </c>
      <c r="Y46" s="14" t="str">
        <f t="shared" si="48"/>
        <v>火</v>
      </c>
      <c r="Z46" s="14" t="str">
        <f t="shared" si="48"/>
        <v>水</v>
      </c>
      <c r="AA46" s="14" t="str">
        <f t="shared" si="48"/>
        <v>木</v>
      </c>
      <c r="AB46" s="14" t="str">
        <f t="shared" si="48"/>
        <v>金</v>
      </c>
      <c r="AC46" s="14" t="str">
        <f t="shared" si="48"/>
        <v>土</v>
      </c>
      <c r="AD46" s="14" t="str">
        <f t="shared" si="48"/>
        <v>日</v>
      </c>
      <c r="AE46" s="14" t="str">
        <f t="shared" si="48"/>
        <v>月</v>
      </c>
      <c r="AF46" s="14" t="str">
        <f t="shared" si="48"/>
        <v>火</v>
      </c>
      <c r="AG46" s="77" t="str">
        <f t="shared" si="48"/>
        <v>水</v>
      </c>
      <c r="AH46" s="219"/>
      <c r="AI46" s="193" t="s">
        <v>42</v>
      </c>
      <c r="AJ46" s="194" t="s">
        <v>12</v>
      </c>
      <c r="AK46" s="224" t="s">
        <v>49</v>
      </c>
      <c r="AL46" s="225" t="s">
        <v>42</v>
      </c>
      <c r="AM46" s="197" t="s">
        <v>13</v>
      </c>
      <c r="AN46" s="213">
        <f>COUNT(C45:AG45)</f>
        <v>31</v>
      </c>
      <c r="AO46" s="215">
        <f>AN46-AH46</f>
        <v>31</v>
      </c>
      <c r="AP46" s="189">
        <f>SUM(AO$8:AO48)</f>
        <v>320</v>
      </c>
      <c r="AQ46" s="191"/>
      <c r="AR46" s="177"/>
    </row>
    <row r="47" spans="2:45" s="3" customFormat="1" ht="62.1" customHeight="1" x14ac:dyDescent="0.15">
      <c r="B47" s="185" t="s">
        <v>3</v>
      </c>
      <c r="C47" s="187" t="str">
        <f>IFERROR(VLOOKUP(C45,祝日一覧!$A:$C,3,FALSE),"")</f>
        <v/>
      </c>
      <c r="D47" s="187" t="str">
        <f>IFERROR(VLOOKUP(D45,祝日一覧!$A:$C,3,FALSE),"")</f>
        <v/>
      </c>
      <c r="E47" s="187" t="str">
        <f>IFERROR(VLOOKUP(E45,祝日一覧!$A:$C,3,FALSE),"")</f>
        <v/>
      </c>
      <c r="F47" s="187" t="str">
        <f>IFERROR(VLOOKUP(F45,祝日一覧!$A:$C,3,FALSE),"")</f>
        <v/>
      </c>
      <c r="G47" s="187" t="str">
        <f>IFERROR(VLOOKUP(G45,祝日一覧!$A:$C,3,FALSE),"")</f>
        <v/>
      </c>
      <c r="H47" s="187" t="str">
        <f>IFERROR(VLOOKUP(H45,祝日一覧!$A:$C,3,FALSE),"")</f>
        <v/>
      </c>
      <c r="I47" s="187" t="str">
        <f>IFERROR(VLOOKUP(I45,祝日一覧!$A:$C,3,FALSE),"")</f>
        <v/>
      </c>
      <c r="J47" s="187" t="str">
        <f>IFERROR(VLOOKUP(J45,祝日一覧!$A:$C,3,FALSE),"")</f>
        <v/>
      </c>
      <c r="K47" s="187" t="str">
        <f>IFERROR(VLOOKUP(K45,祝日一覧!$A:$C,3,FALSE),"")</f>
        <v/>
      </c>
      <c r="L47" s="187" t="str">
        <f>IFERROR(VLOOKUP(L45,祝日一覧!$A:$C,3,FALSE),"")</f>
        <v/>
      </c>
      <c r="M47" s="187" t="str">
        <f>IFERROR(VLOOKUP(M45,祝日一覧!$A:$C,3,FALSE),"")</f>
        <v/>
      </c>
      <c r="N47" s="187" t="str">
        <f>IFERROR(VLOOKUP(N45,祝日一覧!$A:$C,3,FALSE),"")</f>
        <v/>
      </c>
      <c r="O47" s="187" t="str">
        <f>IFERROR(VLOOKUP(O45,祝日一覧!$A:$C,3,FALSE),"")</f>
        <v/>
      </c>
      <c r="P47" s="187" t="str">
        <f>IFERROR(VLOOKUP(P45,祝日一覧!$A:$C,3,FALSE),"")</f>
        <v/>
      </c>
      <c r="Q47" s="187" t="str">
        <f>IFERROR(VLOOKUP(Q45,祝日一覧!$A:$C,3,FALSE),"")</f>
        <v>海の日</v>
      </c>
      <c r="R47" s="187" t="str">
        <f>IFERROR(VLOOKUP(R45,祝日一覧!$A:$C,3,FALSE),"")</f>
        <v/>
      </c>
      <c r="S47" s="187" t="str">
        <f>IFERROR(VLOOKUP(S45,祝日一覧!$A:$C,3,FALSE),"")</f>
        <v/>
      </c>
      <c r="T47" s="187" t="str">
        <f>IFERROR(VLOOKUP(T45,祝日一覧!$A:$C,3,FALSE),"")</f>
        <v/>
      </c>
      <c r="U47" s="187" t="str">
        <f>IFERROR(VLOOKUP(U45,祝日一覧!$A:$C,3,FALSE),"")</f>
        <v/>
      </c>
      <c r="V47" s="187" t="str">
        <f>IFERROR(VLOOKUP(V45,祝日一覧!$A:$C,3,FALSE),"")</f>
        <v/>
      </c>
      <c r="W47" s="187" t="str">
        <f>IFERROR(VLOOKUP(W45,祝日一覧!$A:$C,3,FALSE),"")</f>
        <v/>
      </c>
      <c r="X47" s="187" t="str">
        <f>IFERROR(VLOOKUP(X45,祝日一覧!$A:$C,3,FALSE),"")</f>
        <v/>
      </c>
      <c r="Y47" s="187" t="str">
        <f>IFERROR(VLOOKUP(Y45,祝日一覧!$A:$C,3,FALSE),"")</f>
        <v/>
      </c>
      <c r="Z47" s="187" t="str">
        <f>IFERROR(VLOOKUP(Z45,祝日一覧!$A:$C,3,FALSE),"")</f>
        <v/>
      </c>
      <c r="AA47" s="187" t="str">
        <f>IFERROR(VLOOKUP(AA45,祝日一覧!$A:$C,3,FALSE),"")</f>
        <v/>
      </c>
      <c r="AB47" s="187" t="str">
        <f>IFERROR(VLOOKUP(AB45,祝日一覧!$A:$C,3,FALSE),"")</f>
        <v/>
      </c>
      <c r="AC47" s="187" t="str">
        <f>IFERROR(VLOOKUP(AC45,祝日一覧!$A:$C,3,FALSE),"")</f>
        <v/>
      </c>
      <c r="AD47" s="187" t="str">
        <f>IFERROR(VLOOKUP(AD45,祝日一覧!$A:$C,3,FALSE),"")</f>
        <v/>
      </c>
      <c r="AE47" s="187" t="str">
        <f>IFERROR(VLOOKUP(AE45,祝日一覧!$A:$C,3,FALSE),"")</f>
        <v/>
      </c>
      <c r="AF47" s="187" t="str">
        <f>IFERROR(VLOOKUP(AF45,祝日一覧!$A:$C,3,FALSE),"")</f>
        <v/>
      </c>
      <c r="AG47" s="229" t="str">
        <f>IFERROR(VLOOKUP(AG45,祝日一覧!$A:$C,3,FALSE),"")</f>
        <v/>
      </c>
      <c r="AH47" s="219"/>
      <c r="AI47" s="193"/>
      <c r="AJ47" s="194"/>
      <c r="AK47" s="224"/>
      <c r="AL47" s="225"/>
      <c r="AM47" s="197"/>
      <c r="AN47" s="214"/>
      <c r="AO47" s="216"/>
      <c r="AP47" s="190"/>
      <c r="AQ47" s="190"/>
      <c r="AR47" s="231"/>
      <c r="AS47" s="50"/>
    </row>
    <row r="48" spans="2:45" s="4" customFormat="1" ht="20.100000000000001" customHeight="1" thickBot="1" x14ac:dyDescent="0.2"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217"/>
      <c r="AH48" s="226"/>
      <c r="AI48" s="5"/>
      <c r="AJ48" s="66">
        <f>AVERAGE(AJ49:AJ54)</f>
        <v>0.33333333333333331</v>
      </c>
      <c r="AK48" s="101" t="str">
        <f>IF(AJ48&gt;=0.285,"達成","未")</f>
        <v>達成</v>
      </c>
      <c r="AL48" s="122"/>
      <c r="AM48" s="117">
        <f>AVERAGE(AM49:AM53)</f>
        <v>0.32989690721649484</v>
      </c>
      <c r="AN48" s="109" t="s">
        <v>69</v>
      </c>
      <c r="AO48" s="93" t="s">
        <v>70</v>
      </c>
      <c r="AP48" s="94" t="s">
        <v>71</v>
      </c>
      <c r="AQ48" s="96" t="s">
        <v>72</v>
      </c>
      <c r="AR48" s="96" t="s">
        <v>59</v>
      </c>
      <c r="AS48" s="88" t="s">
        <v>68</v>
      </c>
    </row>
    <row r="49" spans="2:45" s="4" customFormat="1" ht="20.100000000000001" customHeight="1" x14ac:dyDescent="0.15">
      <c r="B49" s="69" t="str">
        <f>IF($R$5&lt;&gt;"",$R$5,"-")</f>
        <v>松江　氏</v>
      </c>
      <c r="C49" s="86" t="s">
        <v>89</v>
      </c>
      <c r="D49" s="86" t="s">
        <v>89</v>
      </c>
      <c r="E49" s="86"/>
      <c r="F49" s="86"/>
      <c r="G49" s="86"/>
      <c r="H49" s="86"/>
      <c r="I49" s="86" t="s">
        <v>89</v>
      </c>
      <c r="J49" s="86" t="s">
        <v>89</v>
      </c>
      <c r="K49" s="86"/>
      <c r="L49" s="86"/>
      <c r="M49" s="86"/>
      <c r="N49" s="86"/>
      <c r="O49" s="86" t="s">
        <v>89</v>
      </c>
      <c r="P49" s="86" t="s">
        <v>89</v>
      </c>
      <c r="Q49" s="86"/>
      <c r="R49" s="86"/>
      <c r="S49" s="86"/>
      <c r="T49" s="86"/>
      <c r="U49" s="86" t="s">
        <v>89</v>
      </c>
      <c r="V49" s="86" t="s">
        <v>89</v>
      </c>
      <c r="W49" s="86"/>
      <c r="X49" s="86"/>
      <c r="Y49" s="86"/>
      <c r="Z49" s="86"/>
      <c r="AA49" s="86" t="s">
        <v>89</v>
      </c>
      <c r="AB49" s="86" t="s">
        <v>89</v>
      </c>
      <c r="AC49" s="86"/>
      <c r="AD49" s="86"/>
      <c r="AE49" s="86"/>
      <c r="AF49" s="86"/>
      <c r="AG49" s="98" t="s">
        <v>89</v>
      </c>
      <c r="AH49" s="133">
        <v>0</v>
      </c>
      <c r="AI49" s="63">
        <f t="shared" ref="AI49:AI54" si="49">AQ49</f>
        <v>11</v>
      </c>
      <c r="AJ49" s="64">
        <f>IFERROR(AI49/AO49,"")</f>
        <v>0.35483870967741937</v>
      </c>
      <c r="AK49" s="106" t="str">
        <f>IFERROR(IF(B49="-",B49,IF(AI49/AO49&gt;=0.285,"達成","未")),"-")</f>
        <v>達成</v>
      </c>
      <c r="AL49" s="126">
        <f>AR49</f>
        <v>33</v>
      </c>
      <c r="AM49" s="127">
        <f>IFERROR(AL49/AP49,"")</f>
        <v>0.34020618556701032</v>
      </c>
      <c r="AN49" s="44">
        <f>COUNT(C45:AG45)</f>
        <v>31</v>
      </c>
      <c r="AO49" s="111">
        <f>IF(OR(B49="-",B49=""),0,IFERROR(AN49-AH49,))</f>
        <v>31</v>
      </c>
      <c r="AP49" s="75">
        <f>AO49+AP37</f>
        <v>97</v>
      </c>
      <c r="AQ49" s="75">
        <f>COUNTIF(C49:AG49,"○")</f>
        <v>11</v>
      </c>
      <c r="AR49" s="75">
        <f>AR37+AQ49</f>
        <v>33</v>
      </c>
      <c r="AS49" s="76">
        <f>IF(AS50&gt;=1,0,IF(SUM(AO49:AO54)=0,1,IF(AK48="達成",1,0)))</f>
        <v>1</v>
      </c>
    </row>
    <row r="50" spans="2:45" s="4" customFormat="1" ht="20.100000000000001" customHeight="1" x14ac:dyDescent="0.15">
      <c r="B50" s="60" t="str">
        <f>IF($S$5&lt;&gt;"",$S$5,"-")</f>
        <v>大田　氏</v>
      </c>
      <c r="C50" s="14"/>
      <c r="D50" s="14"/>
      <c r="E50" s="14" t="s">
        <v>89</v>
      </c>
      <c r="F50" s="14" t="s">
        <v>89</v>
      </c>
      <c r="G50" s="14"/>
      <c r="H50" s="14"/>
      <c r="I50" s="14"/>
      <c r="J50" s="14"/>
      <c r="K50" s="14" t="s">
        <v>89</v>
      </c>
      <c r="L50" s="14" t="s">
        <v>89</v>
      </c>
      <c r="M50" s="14"/>
      <c r="N50" s="14"/>
      <c r="O50" s="14"/>
      <c r="P50" s="14"/>
      <c r="Q50" s="14" t="s">
        <v>89</v>
      </c>
      <c r="R50" s="14" t="s">
        <v>89</v>
      </c>
      <c r="S50" s="14"/>
      <c r="T50" s="14"/>
      <c r="U50" s="14"/>
      <c r="V50" s="14"/>
      <c r="W50" s="14" t="s">
        <v>89</v>
      </c>
      <c r="X50" s="14" t="s">
        <v>89</v>
      </c>
      <c r="Y50" s="14"/>
      <c r="Z50" s="14"/>
      <c r="AA50" s="14"/>
      <c r="AB50" s="14"/>
      <c r="AC50" s="14" t="s">
        <v>89</v>
      </c>
      <c r="AD50" s="14" t="s">
        <v>89</v>
      </c>
      <c r="AE50" s="14"/>
      <c r="AF50" s="14"/>
      <c r="AG50" s="77"/>
      <c r="AH50" s="130">
        <v>0</v>
      </c>
      <c r="AI50" s="65">
        <f t="shared" si="49"/>
        <v>10</v>
      </c>
      <c r="AJ50" s="53">
        <f>IFERROR(AI50/AO50,"")</f>
        <v>0.32258064516129031</v>
      </c>
      <c r="AK50" s="107" t="str">
        <f t="shared" ref="AK50:AK54" si="50">IFERROR(IF(B50="-",B50,IF(AI50/AO50&gt;=0.285,"達成","未")),"-")</f>
        <v>達成</v>
      </c>
      <c r="AL50" s="128">
        <f>AR50</f>
        <v>31</v>
      </c>
      <c r="AM50" s="121">
        <f>IFERROR(AL50/AP50,"")</f>
        <v>0.31958762886597936</v>
      </c>
      <c r="AN50" s="44">
        <f>COUNT(C45:AG45)</f>
        <v>31</v>
      </c>
      <c r="AO50" s="111">
        <f>IF(OR(B50="-",B50=""),0,IFERROR(AN50-AH50,))</f>
        <v>31</v>
      </c>
      <c r="AP50" s="75">
        <f>AO50+AP38</f>
        <v>97</v>
      </c>
      <c r="AQ50" s="75">
        <f>COUNTIF(C50:AG50,"○")</f>
        <v>10</v>
      </c>
      <c r="AR50" s="75">
        <f>AR38+AQ50</f>
        <v>31</v>
      </c>
      <c r="AS50" s="49">
        <f>COUNTIF(AH49:AH54,"手入力")</f>
        <v>0</v>
      </c>
    </row>
    <row r="51" spans="2:45" s="4" customFormat="1" ht="20.100000000000001" customHeight="1" x14ac:dyDescent="0.15">
      <c r="B51" s="60" t="str">
        <f>IF($T$5&lt;&gt;"",$T$5,"-")</f>
        <v>浜田　氏</v>
      </c>
      <c r="C51" s="14"/>
      <c r="D51" s="14"/>
      <c r="E51" s="14"/>
      <c r="F51" s="14"/>
      <c r="G51" s="14" t="s">
        <v>89</v>
      </c>
      <c r="H51" s="14" t="s">
        <v>89</v>
      </c>
      <c r="I51" s="14"/>
      <c r="J51" s="14"/>
      <c r="K51" s="14"/>
      <c r="L51" s="14"/>
      <c r="M51" s="14" t="s">
        <v>89</v>
      </c>
      <c r="N51" s="14" t="s">
        <v>89</v>
      </c>
      <c r="O51" s="14"/>
      <c r="P51" s="14"/>
      <c r="Q51" s="14"/>
      <c r="R51" s="14"/>
      <c r="S51" s="14" t="s">
        <v>89</v>
      </c>
      <c r="T51" s="14" t="s">
        <v>89</v>
      </c>
      <c r="U51" s="14"/>
      <c r="V51" s="14"/>
      <c r="W51" s="14"/>
      <c r="X51" s="14"/>
      <c r="Y51" s="14" t="s">
        <v>89</v>
      </c>
      <c r="Z51" s="14" t="s">
        <v>89</v>
      </c>
      <c r="AA51" s="14"/>
      <c r="AB51" s="14"/>
      <c r="AC51" s="14"/>
      <c r="AD51" s="14"/>
      <c r="AE51" s="14" t="s">
        <v>89</v>
      </c>
      <c r="AF51" s="14" t="s">
        <v>89</v>
      </c>
      <c r="AG51" s="77"/>
      <c r="AH51" s="130">
        <v>0</v>
      </c>
      <c r="AI51" s="65">
        <f t="shared" si="49"/>
        <v>10</v>
      </c>
      <c r="AJ51" s="53">
        <f>IFERROR(AI51/AO51,"")</f>
        <v>0.32258064516129031</v>
      </c>
      <c r="AK51" s="107" t="str">
        <f t="shared" si="50"/>
        <v>達成</v>
      </c>
      <c r="AL51" s="128">
        <f>AR51</f>
        <v>32</v>
      </c>
      <c r="AM51" s="121">
        <f>IFERROR(AL51/AP51,"")</f>
        <v>0.32989690721649484</v>
      </c>
      <c r="AN51" s="44">
        <f>COUNT(C45:AG45)</f>
        <v>31</v>
      </c>
      <c r="AO51" s="111">
        <f t="shared" ref="AO51:AO54" si="51">IF(OR(B51="-",B51=""),0,IFERROR(AN51-AH51,))</f>
        <v>31</v>
      </c>
      <c r="AP51" s="75">
        <f t="shared" ref="AP51:AP54" si="52">AO51+AP39</f>
        <v>97</v>
      </c>
      <c r="AQ51" s="75">
        <f>COUNTIF(C51:AG51,"○")</f>
        <v>10</v>
      </c>
      <c r="AR51" s="75">
        <f t="shared" ref="AR51:AR53" si="53">AR39+AQ51</f>
        <v>32</v>
      </c>
      <c r="AS51" s="49"/>
    </row>
    <row r="52" spans="2:45" s="4" customFormat="1" ht="20.100000000000001" customHeight="1" x14ac:dyDescent="0.15">
      <c r="B52" s="60" t="str">
        <f>IF($U$5&lt;&gt;"",$U$5,"-")</f>
        <v>-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77"/>
      <c r="AH52" s="130" t="str">
        <f t="shared" ref="AH52:AH54" si="54">IF(B52="-",B52,"手入力")</f>
        <v>-</v>
      </c>
      <c r="AI52" s="65">
        <f t="shared" si="49"/>
        <v>0</v>
      </c>
      <c r="AJ52" s="53" t="str">
        <f t="shared" ref="AJ52:AJ53" si="55">IFERROR(AI52/AO52,"")</f>
        <v/>
      </c>
      <c r="AK52" s="107" t="str">
        <f t="shared" si="50"/>
        <v>-</v>
      </c>
      <c r="AL52" s="128">
        <f>AR52</f>
        <v>0</v>
      </c>
      <c r="AM52" s="121" t="str">
        <f>IFERROR(AL52/AP52,"")</f>
        <v/>
      </c>
      <c r="AN52" s="44">
        <f>COUNT(C45:AG45)</f>
        <v>31</v>
      </c>
      <c r="AO52" s="111">
        <f t="shared" si="51"/>
        <v>0</v>
      </c>
      <c r="AP52" s="75">
        <f t="shared" si="52"/>
        <v>0</v>
      </c>
      <c r="AQ52" s="75">
        <f>COUNTIF(C52:AG52,"○")</f>
        <v>0</v>
      </c>
      <c r="AR52" s="75">
        <f t="shared" si="53"/>
        <v>0</v>
      </c>
      <c r="AS52" s="49"/>
    </row>
    <row r="53" spans="2:45" s="4" customFormat="1" ht="20.100000000000001" customHeight="1" x14ac:dyDescent="0.15">
      <c r="B53" s="60" t="str">
        <f>IF($V$5&lt;&gt;"",$V$5,"-")</f>
        <v>-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77"/>
      <c r="AH53" s="130" t="str">
        <f t="shared" si="54"/>
        <v>-</v>
      </c>
      <c r="AI53" s="65">
        <f t="shared" si="49"/>
        <v>0</v>
      </c>
      <c r="AJ53" s="53" t="str">
        <f t="shared" si="55"/>
        <v/>
      </c>
      <c r="AK53" s="107" t="str">
        <f t="shared" si="50"/>
        <v>-</v>
      </c>
      <c r="AL53" s="128">
        <f>AR53</f>
        <v>0</v>
      </c>
      <c r="AM53" s="121" t="str">
        <f>IFERROR(AL53/AP53,"")</f>
        <v/>
      </c>
      <c r="AN53" s="44">
        <f>COUNT(C45:AG45)</f>
        <v>31</v>
      </c>
      <c r="AO53" s="111">
        <f t="shared" si="51"/>
        <v>0</v>
      </c>
      <c r="AP53" s="75">
        <f t="shared" si="52"/>
        <v>0</v>
      </c>
      <c r="AQ53" s="75">
        <f>COUNTIF(C53:AG53,"○")</f>
        <v>0</v>
      </c>
      <c r="AR53" s="75">
        <f t="shared" si="53"/>
        <v>0</v>
      </c>
      <c r="AS53" s="49"/>
    </row>
    <row r="54" spans="2:45" s="4" customFormat="1" ht="20.100000000000001" customHeight="1" thickBot="1" x14ac:dyDescent="0.2">
      <c r="B54" s="61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9"/>
      <c r="AH54" s="131" t="str">
        <f t="shared" si="54"/>
        <v>-</v>
      </c>
      <c r="AI54" s="5">
        <f t="shared" si="49"/>
        <v>0</v>
      </c>
      <c r="AJ54" s="66" t="str">
        <f>IFERROR(AI54/AO54,"")</f>
        <v/>
      </c>
      <c r="AK54" s="33" t="str">
        <f t="shared" si="50"/>
        <v>-</v>
      </c>
      <c r="AL54" s="122">
        <f t="shared" ref="AL54" si="56">AR54</f>
        <v>0</v>
      </c>
      <c r="AM54" s="117" t="str">
        <f t="shared" ref="AM54" si="57">IFERROR(AL54/AP54,"")</f>
        <v/>
      </c>
      <c r="AN54" s="44">
        <f>COUNT(C45:AG45)</f>
        <v>31</v>
      </c>
      <c r="AO54" s="111">
        <f t="shared" si="51"/>
        <v>0</v>
      </c>
      <c r="AP54" s="75">
        <f t="shared" si="52"/>
        <v>0</v>
      </c>
      <c r="AQ54" s="75">
        <f t="shared" ref="AQ54" si="58">COUNTIF(C54:AG54,"○")</f>
        <v>0</v>
      </c>
      <c r="AR54" s="75">
        <f>AR42+AQ54</f>
        <v>0</v>
      </c>
      <c r="AS54" s="49"/>
    </row>
    <row r="55" spans="2:45" ht="14.25" thickBot="1" x14ac:dyDescent="0.2">
      <c r="AR55" s="35"/>
    </row>
    <row r="56" spans="2:45" ht="13.5" customHeight="1" x14ac:dyDescent="0.15">
      <c r="B56" s="11" t="s">
        <v>0</v>
      </c>
      <c r="C56" s="199">
        <f>DATE(YEAR(C44),MONTH(C44)+1,DAY(C44))</f>
        <v>45505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1" t="s">
        <v>17</v>
      </c>
      <c r="AI56" s="203" t="s">
        <v>48</v>
      </c>
      <c r="AJ56" s="204"/>
      <c r="AK56" s="220"/>
      <c r="AL56" s="222" t="s">
        <v>11</v>
      </c>
      <c r="AM56" s="210"/>
      <c r="AN56" s="213" t="s">
        <v>16</v>
      </c>
      <c r="AO56" s="215" t="s">
        <v>18</v>
      </c>
      <c r="AP56" s="189" t="s">
        <v>19</v>
      </c>
      <c r="AQ56" s="191"/>
      <c r="AR56" s="177"/>
    </row>
    <row r="57" spans="2:45" x14ac:dyDescent="0.15">
      <c r="B57" s="12" t="s">
        <v>1</v>
      </c>
      <c r="C57" s="13">
        <f>DATE(YEAR(C56),MONTH(C56),DAY(C56))</f>
        <v>45505</v>
      </c>
      <c r="D57" s="13">
        <f>IF(MONTH(DATE(YEAR(C57),MONTH(C57),DAY(C57)+1))=MONTH($C56),DATE(YEAR(C57),MONTH(C57),DAY(C57)+1),"")</f>
        <v>45506</v>
      </c>
      <c r="E57" s="13">
        <f t="shared" ref="E57:AF57" si="59">IF(MONTH(DATE(YEAR(D57),MONTH(D57),DAY(D57)+1))=MONTH($C56),DATE(YEAR(D57),MONTH(D57),DAY(D57)+1),"")</f>
        <v>45507</v>
      </c>
      <c r="F57" s="18">
        <f t="shared" si="59"/>
        <v>45508</v>
      </c>
      <c r="G57" s="13">
        <f t="shared" si="59"/>
        <v>45509</v>
      </c>
      <c r="H57" s="13">
        <f t="shared" si="59"/>
        <v>45510</v>
      </c>
      <c r="I57" s="13">
        <f t="shared" si="59"/>
        <v>45511</v>
      </c>
      <c r="J57" s="13">
        <f>IF(MONTH(DATE(YEAR(I57),MONTH(I57),DAY(I57)+1))=MONTH($C56),DATE(YEAR(I57),MONTH(I57),DAY(I57)+1),"")</f>
        <v>45512</v>
      </c>
      <c r="K57" s="13">
        <f t="shared" si="59"/>
        <v>45513</v>
      </c>
      <c r="L57" s="13">
        <f t="shared" si="59"/>
        <v>45514</v>
      </c>
      <c r="M57" s="13">
        <f t="shared" si="59"/>
        <v>45515</v>
      </c>
      <c r="N57" s="13">
        <f t="shared" si="59"/>
        <v>45516</v>
      </c>
      <c r="O57" s="13">
        <f t="shared" si="59"/>
        <v>45517</v>
      </c>
      <c r="P57" s="13">
        <f t="shared" si="59"/>
        <v>45518</v>
      </c>
      <c r="Q57" s="13">
        <f t="shared" si="59"/>
        <v>45519</v>
      </c>
      <c r="R57" s="13">
        <f t="shared" si="59"/>
        <v>45520</v>
      </c>
      <c r="S57" s="13">
        <f t="shared" si="59"/>
        <v>45521</v>
      </c>
      <c r="T57" s="13">
        <f t="shared" si="59"/>
        <v>45522</v>
      </c>
      <c r="U57" s="13">
        <f t="shared" si="59"/>
        <v>45523</v>
      </c>
      <c r="V57" s="13">
        <f t="shared" si="59"/>
        <v>45524</v>
      </c>
      <c r="W57" s="13">
        <f t="shared" si="59"/>
        <v>45525</v>
      </c>
      <c r="X57" s="13">
        <f t="shared" si="59"/>
        <v>45526</v>
      </c>
      <c r="Y57" s="13">
        <f t="shared" si="59"/>
        <v>45527</v>
      </c>
      <c r="Z57" s="13">
        <f t="shared" si="59"/>
        <v>45528</v>
      </c>
      <c r="AA57" s="13">
        <f t="shared" si="59"/>
        <v>45529</v>
      </c>
      <c r="AB57" s="13">
        <f t="shared" si="59"/>
        <v>45530</v>
      </c>
      <c r="AC57" s="13">
        <f t="shared" si="59"/>
        <v>45531</v>
      </c>
      <c r="AD57" s="13">
        <f t="shared" si="59"/>
        <v>45532</v>
      </c>
      <c r="AE57" s="13">
        <f t="shared" si="59"/>
        <v>45533</v>
      </c>
      <c r="AF57" s="13">
        <f t="shared" si="59"/>
        <v>45534</v>
      </c>
      <c r="AG57" s="32">
        <f>IF(MONTH(DATE(YEAR(AF57),MONTH(AF57),DAY(AF57)+1))=MONTH($C56),DATE(YEAR(AF57),MONTH(AF57),DAY(AF57)+1),"")</f>
        <v>45535</v>
      </c>
      <c r="AH57" s="202"/>
      <c r="AI57" s="206"/>
      <c r="AJ57" s="207"/>
      <c r="AK57" s="221"/>
      <c r="AL57" s="223"/>
      <c r="AM57" s="212"/>
      <c r="AN57" s="214"/>
      <c r="AO57" s="216"/>
      <c r="AP57" s="190"/>
      <c r="AQ57" s="191"/>
      <c r="AR57" s="177"/>
    </row>
    <row r="58" spans="2:45" x14ac:dyDescent="0.15">
      <c r="B58" s="12" t="s">
        <v>2</v>
      </c>
      <c r="C58" s="14" t="str">
        <f t="shared" ref="C58:AG58" si="60">TEXT(C57,"aaa")</f>
        <v>木</v>
      </c>
      <c r="D58" s="14" t="str">
        <f t="shared" si="60"/>
        <v>金</v>
      </c>
      <c r="E58" s="14" t="str">
        <f t="shared" si="60"/>
        <v>土</v>
      </c>
      <c r="F58" s="19" t="str">
        <f t="shared" si="60"/>
        <v>日</v>
      </c>
      <c r="G58" s="14" t="str">
        <f t="shared" si="60"/>
        <v>月</v>
      </c>
      <c r="H58" s="14" t="str">
        <f t="shared" si="60"/>
        <v>火</v>
      </c>
      <c r="I58" s="14" t="str">
        <f t="shared" si="60"/>
        <v>水</v>
      </c>
      <c r="J58" s="14" t="str">
        <f t="shared" si="60"/>
        <v>木</v>
      </c>
      <c r="K58" s="14" t="str">
        <f t="shared" si="60"/>
        <v>金</v>
      </c>
      <c r="L58" s="14" t="str">
        <f t="shared" si="60"/>
        <v>土</v>
      </c>
      <c r="M58" s="14" t="str">
        <f t="shared" si="60"/>
        <v>日</v>
      </c>
      <c r="N58" s="14" t="str">
        <f t="shared" si="60"/>
        <v>月</v>
      </c>
      <c r="O58" s="14" t="str">
        <f t="shared" si="60"/>
        <v>火</v>
      </c>
      <c r="P58" s="14" t="str">
        <f t="shared" si="60"/>
        <v>水</v>
      </c>
      <c r="Q58" s="14" t="str">
        <f t="shared" si="60"/>
        <v>木</v>
      </c>
      <c r="R58" s="14" t="str">
        <f t="shared" si="60"/>
        <v>金</v>
      </c>
      <c r="S58" s="14" t="str">
        <f t="shared" si="60"/>
        <v>土</v>
      </c>
      <c r="T58" s="14" t="str">
        <f t="shared" si="60"/>
        <v>日</v>
      </c>
      <c r="U58" s="14" t="str">
        <f t="shared" si="60"/>
        <v>月</v>
      </c>
      <c r="V58" s="14" t="str">
        <f t="shared" si="60"/>
        <v>火</v>
      </c>
      <c r="W58" s="14" t="str">
        <f t="shared" si="60"/>
        <v>水</v>
      </c>
      <c r="X58" s="14" t="str">
        <f t="shared" si="60"/>
        <v>木</v>
      </c>
      <c r="Y58" s="14" t="str">
        <f t="shared" si="60"/>
        <v>金</v>
      </c>
      <c r="Z58" s="14" t="str">
        <f t="shared" si="60"/>
        <v>土</v>
      </c>
      <c r="AA58" s="14" t="str">
        <f t="shared" si="60"/>
        <v>日</v>
      </c>
      <c r="AB58" s="14" t="str">
        <f t="shared" si="60"/>
        <v>月</v>
      </c>
      <c r="AC58" s="14" t="str">
        <f t="shared" si="60"/>
        <v>火</v>
      </c>
      <c r="AD58" s="14" t="str">
        <f t="shared" si="60"/>
        <v>水</v>
      </c>
      <c r="AE58" s="14" t="str">
        <f t="shared" si="60"/>
        <v>木</v>
      </c>
      <c r="AF58" s="14" t="str">
        <f t="shared" si="60"/>
        <v>金</v>
      </c>
      <c r="AG58" s="77" t="str">
        <f t="shared" si="60"/>
        <v>土</v>
      </c>
      <c r="AH58" s="202"/>
      <c r="AI58" s="193" t="s">
        <v>42</v>
      </c>
      <c r="AJ58" s="194" t="s">
        <v>12</v>
      </c>
      <c r="AK58" s="224" t="s">
        <v>49</v>
      </c>
      <c r="AL58" s="225" t="s">
        <v>42</v>
      </c>
      <c r="AM58" s="197" t="s">
        <v>13</v>
      </c>
      <c r="AN58" s="213">
        <f>COUNT(C57:AG57)</f>
        <v>31</v>
      </c>
      <c r="AO58" s="215">
        <f>AN58-AH58</f>
        <v>31</v>
      </c>
      <c r="AP58" s="215">
        <f>SUM(AO$8:AO60)</f>
        <v>444</v>
      </c>
      <c r="AQ58" s="56"/>
      <c r="AR58" s="55"/>
      <c r="AS58" s="110"/>
    </row>
    <row r="59" spans="2:45" s="3" customFormat="1" ht="62.1" customHeight="1" x14ac:dyDescent="0.15">
      <c r="B59" s="185" t="s">
        <v>3</v>
      </c>
      <c r="C59" s="187" t="str">
        <f>IFERROR(VLOOKUP(C57,祝日一覧!$A:$C,3,FALSE),"")</f>
        <v/>
      </c>
      <c r="D59" s="187" t="str">
        <f>IFERROR(VLOOKUP(D57,祝日一覧!$A:$C,3,FALSE),"")</f>
        <v/>
      </c>
      <c r="E59" s="187" t="str">
        <f>IFERROR(VLOOKUP(E57,祝日一覧!$A:$C,3,FALSE),"")</f>
        <v/>
      </c>
      <c r="F59" s="187" t="str">
        <f>IFERROR(VLOOKUP(F57,祝日一覧!$A:$C,3,FALSE),"")</f>
        <v/>
      </c>
      <c r="G59" s="187" t="str">
        <f>IFERROR(VLOOKUP(G57,祝日一覧!$A:$C,3,FALSE),"")</f>
        <v/>
      </c>
      <c r="H59" s="187" t="str">
        <f>IFERROR(VLOOKUP(H57,祝日一覧!$A:$C,3,FALSE),"")</f>
        <v/>
      </c>
      <c r="I59" s="187" t="str">
        <f>IFERROR(VLOOKUP(I57,祝日一覧!$A:$C,3,FALSE),"")</f>
        <v/>
      </c>
      <c r="J59" s="187" t="str">
        <f>IFERROR(VLOOKUP(J57,祝日一覧!$A:$C,3,FALSE),"")</f>
        <v/>
      </c>
      <c r="K59" s="187" t="str">
        <f>IFERROR(VLOOKUP(K57,祝日一覧!$A:$C,3,FALSE),"")</f>
        <v/>
      </c>
      <c r="L59" s="187" t="str">
        <f>IFERROR(VLOOKUP(L57,祝日一覧!$A:$C,3,FALSE),"")</f>
        <v/>
      </c>
      <c r="M59" s="187" t="str">
        <f>IFERROR(VLOOKUP(M57,祝日一覧!$A:$C,3,FALSE),"")</f>
        <v>山の日</v>
      </c>
      <c r="N59" s="187" t="str">
        <f>IFERROR(VLOOKUP(N57,祝日一覧!$A:$C,3,FALSE),"")</f>
        <v>振替休日</v>
      </c>
      <c r="O59" s="187" t="str">
        <f>IFERROR(VLOOKUP(O57,祝日一覧!$A:$C,3,FALSE),"")</f>
        <v/>
      </c>
      <c r="P59" s="187" t="str">
        <f>IFERROR(VLOOKUP(P57,祝日一覧!$A:$C,3,FALSE),"")</f>
        <v/>
      </c>
      <c r="Q59" s="187" t="str">
        <f>IFERROR(VLOOKUP(Q57,祝日一覧!$A:$C,3,FALSE),"")</f>
        <v/>
      </c>
      <c r="R59" s="187" t="str">
        <f>IFERROR(VLOOKUP(R57,祝日一覧!$A:$C,3,FALSE),"")</f>
        <v/>
      </c>
      <c r="S59" s="187" t="str">
        <f>IFERROR(VLOOKUP(S57,祝日一覧!$A:$C,3,FALSE),"")</f>
        <v/>
      </c>
      <c r="T59" s="187" t="str">
        <f>IFERROR(VLOOKUP(T57,祝日一覧!$A:$C,3,FALSE),"")</f>
        <v/>
      </c>
      <c r="U59" s="187" t="str">
        <f>IFERROR(VLOOKUP(U57,祝日一覧!$A:$C,3,FALSE),"")</f>
        <v/>
      </c>
      <c r="V59" s="187" t="str">
        <f>IFERROR(VLOOKUP(V57,祝日一覧!$A:$C,3,FALSE),"")</f>
        <v/>
      </c>
      <c r="W59" s="187" t="str">
        <f>IFERROR(VLOOKUP(W57,祝日一覧!$A:$C,3,FALSE),"")</f>
        <v/>
      </c>
      <c r="X59" s="187" t="str">
        <f>IFERROR(VLOOKUP(X57,祝日一覧!$A:$C,3,FALSE),"")</f>
        <v/>
      </c>
      <c r="Y59" s="187" t="str">
        <f>IFERROR(VLOOKUP(Y57,祝日一覧!$A:$C,3,FALSE),"")</f>
        <v/>
      </c>
      <c r="Z59" s="187" t="str">
        <f>IFERROR(VLOOKUP(Z57,祝日一覧!$A:$C,3,FALSE),"")</f>
        <v/>
      </c>
      <c r="AA59" s="187" t="str">
        <f>IFERROR(VLOOKUP(AA57,祝日一覧!$A:$C,3,FALSE),"")</f>
        <v/>
      </c>
      <c r="AB59" s="187" t="str">
        <f>IFERROR(VLOOKUP(AB57,祝日一覧!$A:$C,3,FALSE),"")</f>
        <v/>
      </c>
      <c r="AC59" s="187" t="str">
        <f>IFERROR(VLOOKUP(AC57,祝日一覧!$A:$C,3,FALSE),"")</f>
        <v/>
      </c>
      <c r="AD59" s="187" t="str">
        <f>IFERROR(VLOOKUP(AD57,祝日一覧!$A:$C,3,FALSE),"")</f>
        <v/>
      </c>
      <c r="AE59" s="187" t="str">
        <f>IFERROR(VLOOKUP(AE57,祝日一覧!$A:$C,3,FALSE),"")</f>
        <v/>
      </c>
      <c r="AF59" s="187" t="str">
        <f>IFERROR(VLOOKUP(AF57,祝日一覧!$A:$C,3,FALSE),"")</f>
        <v/>
      </c>
      <c r="AG59" s="229" t="str">
        <f>IFERROR(VLOOKUP(AG57,祝日一覧!$A:$C,3,FALSE),"")</f>
        <v/>
      </c>
      <c r="AH59" s="202"/>
      <c r="AI59" s="193"/>
      <c r="AJ59" s="194"/>
      <c r="AK59" s="224"/>
      <c r="AL59" s="225"/>
      <c r="AM59" s="197"/>
      <c r="AN59" s="232"/>
      <c r="AO59" s="233"/>
      <c r="AP59" s="233"/>
      <c r="AQ59" s="56"/>
      <c r="AR59" s="55"/>
      <c r="AS59" s="110"/>
    </row>
    <row r="60" spans="2:45" s="4" customFormat="1" ht="20.100000000000001" customHeight="1" thickBot="1" x14ac:dyDescent="0.2">
      <c r="B60" s="186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217"/>
      <c r="AH60" s="202"/>
      <c r="AI60" s="5"/>
      <c r="AJ60" s="66">
        <f>AVERAGE(AJ61:AJ66)</f>
        <v>0.33333333333333331</v>
      </c>
      <c r="AK60" s="101" t="str">
        <f>IF(AJ60&gt;=0.285,"達成","未")</f>
        <v>達成</v>
      </c>
      <c r="AL60" s="122"/>
      <c r="AM60" s="117">
        <f>AVERAGE(AM61:AM65)</f>
        <v>0.33072916666666669</v>
      </c>
      <c r="AN60" s="109" t="s">
        <v>69</v>
      </c>
      <c r="AO60" s="93" t="s">
        <v>70</v>
      </c>
      <c r="AP60" s="94" t="s">
        <v>71</v>
      </c>
      <c r="AQ60" s="95" t="s">
        <v>72</v>
      </c>
      <c r="AR60" s="95" t="s">
        <v>59</v>
      </c>
      <c r="AS60" s="88" t="s">
        <v>68</v>
      </c>
    </row>
    <row r="61" spans="2:45" s="4" customFormat="1" ht="20.100000000000001" customHeight="1" x14ac:dyDescent="0.15">
      <c r="B61" s="69" t="str">
        <f>IF($R$5&lt;&gt;"",$R$5,"-")</f>
        <v>松江　氏</v>
      </c>
      <c r="C61" s="86" t="s">
        <v>89</v>
      </c>
      <c r="D61" s="86"/>
      <c r="E61" s="86"/>
      <c r="F61" s="86"/>
      <c r="G61" s="86"/>
      <c r="H61" s="86" t="s">
        <v>89</v>
      </c>
      <c r="I61" s="86" t="s">
        <v>89</v>
      </c>
      <c r="J61" s="86"/>
      <c r="K61" s="86"/>
      <c r="L61" s="86"/>
      <c r="M61" s="86"/>
      <c r="N61" s="86" t="s">
        <v>89</v>
      </c>
      <c r="O61" s="86" t="s">
        <v>89</v>
      </c>
      <c r="P61" s="86"/>
      <c r="Q61" s="86"/>
      <c r="R61" s="86"/>
      <c r="S61" s="86"/>
      <c r="T61" s="86" t="s">
        <v>89</v>
      </c>
      <c r="U61" s="86" t="s">
        <v>89</v>
      </c>
      <c r="V61" s="86"/>
      <c r="W61" s="86"/>
      <c r="X61" s="86"/>
      <c r="Y61" s="86"/>
      <c r="Z61" s="86" t="s">
        <v>89</v>
      </c>
      <c r="AA61" s="86" t="s">
        <v>89</v>
      </c>
      <c r="AB61" s="86"/>
      <c r="AC61" s="86"/>
      <c r="AD61" s="86"/>
      <c r="AE61" s="86"/>
      <c r="AF61" s="86" t="s">
        <v>89</v>
      </c>
      <c r="AG61" s="98" t="s">
        <v>89</v>
      </c>
      <c r="AH61" s="132">
        <v>0</v>
      </c>
      <c r="AI61" s="63">
        <f t="shared" ref="AI61:AI66" si="61">AQ61</f>
        <v>11</v>
      </c>
      <c r="AJ61" s="64">
        <f>IFERROR(AI61/AO61,"")</f>
        <v>0.35483870967741937</v>
      </c>
      <c r="AK61" s="106" t="str">
        <f>IFERROR(IF(B61="-",B61,IF(AI61/AO61&gt;=0.285,"達成","未")),"-")</f>
        <v>達成</v>
      </c>
      <c r="AL61" s="129">
        <f>AR61</f>
        <v>44</v>
      </c>
      <c r="AM61" s="119">
        <f>IFERROR(AL61/AP61,"")</f>
        <v>0.34375</v>
      </c>
      <c r="AN61" s="44">
        <f>COUNT(C57:AG57)</f>
        <v>31</v>
      </c>
      <c r="AO61" s="111">
        <f>IF(OR(B61="-",B61=""),0,IFERROR(AN61-AH61,))</f>
        <v>31</v>
      </c>
      <c r="AP61" s="75">
        <f>AO61+AP49</f>
        <v>128</v>
      </c>
      <c r="AQ61" s="74">
        <f>COUNTIF(C61:AG61,"○")</f>
        <v>11</v>
      </c>
      <c r="AR61" s="74">
        <f>AR49+AQ61</f>
        <v>44</v>
      </c>
      <c r="AS61" s="76">
        <f>IF(AS62&gt;=1,0,IF(SUM(AO61:AO66)=0,1,IF(AK60="達成",1,0)))</f>
        <v>1</v>
      </c>
    </row>
    <row r="62" spans="2:45" s="4" customFormat="1" ht="20.100000000000001" customHeight="1" x14ac:dyDescent="0.15">
      <c r="B62" s="60" t="str">
        <f>IF($S$5&lt;&gt;"",$S$5,"-")</f>
        <v>大田　氏</v>
      </c>
      <c r="C62" s="14"/>
      <c r="D62" s="14" t="s">
        <v>89</v>
      </c>
      <c r="E62" s="14" t="s">
        <v>89</v>
      </c>
      <c r="F62" s="14"/>
      <c r="G62" s="14"/>
      <c r="H62" s="14"/>
      <c r="I62" s="14"/>
      <c r="J62" s="14" t="s">
        <v>89</v>
      </c>
      <c r="K62" s="14" t="s">
        <v>89</v>
      </c>
      <c r="L62" s="14"/>
      <c r="M62" s="14"/>
      <c r="N62" s="14"/>
      <c r="O62" s="14"/>
      <c r="P62" s="14" t="s">
        <v>89</v>
      </c>
      <c r="Q62" s="14" t="s">
        <v>89</v>
      </c>
      <c r="R62" s="14"/>
      <c r="S62" s="14"/>
      <c r="T62" s="14"/>
      <c r="U62" s="14"/>
      <c r="V62" s="14" t="s">
        <v>89</v>
      </c>
      <c r="W62" s="14" t="s">
        <v>89</v>
      </c>
      <c r="X62" s="14"/>
      <c r="Y62" s="14"/>
      <c r="Z62" s="14"/>
      <c r="AA62" s="14"/>
      <c r="AB62" s="14" t="s">
        <v>89</v>
      </c>
      <c r="AC62" s="14" t="s">
        <v>89</v>
      </c>
      <c r="AD62" s="14"/>
      <c r="AE62" s="14"/>
      <c r="AF62" s="14"/>
      <c r="AG62" s="77"/>
      <c r="AH62" s="130">
        <v>0</v>
      </c>
      <c r="AI62" s="65">
        <f t="shared" si="61"/>
        <v>10</v>
      </c>
      <c r="AJ62" s="53">
        <f>IFERROR(AI62/AO62,"")</f>
        <v>0.32258064516129031</v>
      </c>
      <c r="AK62" s="107" t="str">
        <f t="shared" ref="AK62:AK66" si="62">IFERROR(IF(B62="-",B62,IF(AI62/AO62&gt;=0.285,"達成","未")),"-")</f>
        <v>達成</v>
      </c>
      <c r="AL62" s="128">
        <f>AR62</f>
        <v>41</v>
      </c>
      <c r="AM62" s="121">
        <f>IFERROR(AL62/AP62,"")</f>
        <v>0.3203125</v>
      </c>
      <c r="AN62" s="44">
        <f>COUNT(C57:AG57)</f>
        <v>31</v>
      </c>
      <c r="AO62" s="111">
        <f>IF(OR(B62="-",B62=""),0,IFERROR(AN62-AH62,))</f>
        <v>31</v>
      </c>
      <c r="AP62" s="75">
        <f>AO62+AP50</f>
        <v>128</v>
      </c>
      <c r="AQ62" s="75">
        <f>COUNTIF(C62:AG62,"○")</f>
        <v>10</v>
      </c>
      <c r="AR62" s="75">
        <f>AR50+AQ62</f>
        <v>41</v>
      </c>
      <c r="AS62" s="49">
        <f>COUNTIF(AH61:AH66,"手入力")</f>
        <v>0</v>
      </c>
    </row>
    <row r="63" spans="2:45" s="4" customFormat="1" ht="20.100000000000001" customHeight="1" x14ac:dyDescent="0.15">
      <c r="B63" s="60" t="str">
        <f>IF($T$5&lt;&gt;"",$T$5,"-")</f>
        <v>浜田　氏</v>
      </c>
      <c r="C63" s="14"/>
      <c r="D63" s="14"/>
      <c r="E63" s="14"/>
      <c r="F63" s="14" t="s">
        <v>89</v>
      </c>
      <c r="G63" s="14" t="s">
        <v>89</v>
      </c>
      <c r="H63" s="14"/>
      <c r="I63" s="14"/>
      <c r="J63" s="14"/>
      <c r="K63" s="14"/>
      <c r="L63" s="14" t="s">
        <v>89</v>
      </c>
      <c r="M63" s="14" t="s">
        <v>89</v>
      </c>
      <c r="N63" s="14"/>
      <c r="O63" s="14"/>
      <c r="P63" s="14"/>
      <c r="Q63" s="14"/>
      <c r="R63" s="14" t="s">
        <v>89</v>
      </c>
      <c r="S63" s="14" t="s">
        <v>89</v>
      </c>
      <c r="T63" s="14"/>
      <c r="U63" s="14"/>
      <c r="V63" s="14"/>
      <c r="W63" s="14"/>
      <c r="X63" s="14" t="s">
        <v>89</v>
      </c>
      <c r="Y63" s="14" t="s">
        <v>89</v>
      </c>
      <c r="Z63" s="14"/>
      <c r="AA63" s="14"/>
      <c r="AB63" s="14"/>
      <c r="AC63" s="14"/>
      <c r="AD63" s="14" t="s">
        <v>89</v>
      </c>
      <c r="AE63" s="14" t="s">
        <v>89</v>
      </c>
      <c r="AF63" s="14"/>
      <c r="AG63" s="77"/>
      <c r="AH63" s="130">
        <v>0</v>
      </c>
      <c r="AI63" s="65">
        <f t="shared" si="61"/>
        <v>10</v>
      </c>
      <c r="AJ63" s="53">
        <f>IFERROR(AI63/AO63,"")</f>
        <v>0.32258064516129031</v>
      </c>
      <c r="AK63" s="107" t="str">
        <f t="shared" si="62"/>
        <v>達成</v>
      </c>
      <c r="AL63" s="128">
        <f>AR63</f>
        <v>42</v>
      </c>
      <c r="AM63" s="121">
        <f>IFERROR(AL63/AP63,"")</f>
        <v>0.328125</v>
      </c>
      <c r="AN63" s="44">
        <f>COUNT(C57:AG57)</f>
        <v>31</v>
      </c>
      <c r="AO63" s="111">
        <f t="shared" ref="AO63:AO66" si="63">IF(OR(B63="-",B63=""),0,IFERROR(AN63-AH63,))</f>
        <v>31</v>
      </c>
      <c r="AP63" s="75">
        <f t="shared" ref="AP63:AP66" si="64">AO63+AP51</f>
        <v>128</v>
      </c>
      <c r="AQ63" s="75">
        <f>COUNTIF(C63:AG63,"○")</f>
        <v>10</v>
      </c>
      <c r="AR63" s="75">
        <f t="shared" ref="AR63:AR65" si="65">AR51+AQ63</f>
        <v>42</v>
      </c>
      <c r="AS63" s="49"/>
    </row>
    <row r="64" spans="2:45" s="4" customFormat="1" ht="20.100000000000001" customHeight="1" x14ac:dyDescent="0.15">
      <c r="B64" s="60" t="str">
        <f>IF($U$5&lt;&gt;"",$U$5,"-")</f>
        <v>-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77"/>
      <c r="AH64" s="130" t="str">
        <f t="shared" ref="AH64:AH66" si="66">IF(B64="-",B64,"手入力")</f>
        <v>-</v>
      </c>
      <c r="AI64" s="65">
        <f t="shared" si="61"/>
        <v>0</v>
      </c>
      <c r="AJ64" s="53" t="str">
        <f t="shared" ref="AJ64:AJ65" si="67">IFERROR(AI64/AO64,"")</f>
        <v/>
      </c>
      <c r="AK64" s="107" t="str">
        <f t="shared" si="62"/>
        <v>-</v>
      </c>
      <c r="AL64" s="128">
        <f>AR64</f>
        <v>0</v>
      </c>
      <c r="AM64" s="121" t="str">
        <f>IFERROR(AL64/AP64,"")</f>
        <v/>
      </c>
      <c r="AN64" s="44">
        <f>COUNT(C57:AG57)</f>
        <v>31</v>
      </c>
      <c r="AO64" s="111">
        <f t="shared" si="63"/>
        <v>0</v>
      </c>
      <c r="AP64" s="75">
        <f t="shared" si="64"/>
        <v>0</v>
      </c>
      <c r="AQ64" s="75">
        <f>COUNTIF(C64:AG64,"○")</f>
        <v>0</v>
      </c>
      <c r="AR64" s="75">
        <f t="shared" si="65"/>
        <v>0</v>
      </c>
      <c r="AS64" s="49"/>
    </row>
    <row r="65" spans="2:45" s="4" customFormat="1" ht="20.100000000000001" customHeight="1" x14ac:dyDescent="0.15">
      <c r="B65" s="60" t="str">
        <f>IF($V$5&lt;&gt;"",$V$5,"-")</f>
        <v>-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77"/>
      <c r="AH65" s="130" t="str">
        <f t="shared" si="66"/>
        <v>-</v>
      </c>
      <c r="AI65" s="65">
        <f t="shared" si="61"/>
        <v>0</v>
      </c>
      <c r="AJ65" s="53" t="str">
        <f t="shared" si="67"/>
        <v/>
      </c>
      <c r="AK65" s="107" t="str">
        <f t="shared" si="62"/>
        <v>-</v>
      </c>
      <c r="AL65" s="128">
        <f>AR65</f>
        <v>0</v>
      </c>
      <c r="AM65" s="121" t="str">
        <f>IFERROR(AL65/AP65,"")</f>
        <v/>
      </c>
      <c r="AN65" s="44">
        <f>COUNT(C57:AG57)</f>
        <v>31</v>
      </c>
      <c r="AO65" s="111">
        <f t="shared" si="63"/>
        <v>0</v>
      </c>
      <c r="AP65" s="75">
        <f t="shared" si="64"/>
        <v>0</v>
      </c>
      <c r="AQ65" s="75">
        <f>COUNTIF(C65:AG65,"○")</f>
        <v>0</v>
      </c>
      <c r="AR65" s="75">
        <f t="shared" si="65"/>
        <v>0</v>
      </c>
      <c r="AS65" s="49"/>
    </row>
    <row r="66" spans="2:45" s="4" customFormat="1" ht="20.100000000000001" customHeight="1" thickBot="1" x14ac:dyDescent="0.2">
      <c r="B66" s="61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79"/>
      <c r="AH66" s="131" t="str">
        <f t="shared" si="66"/>
        <v>-</v>
      </c>
      <c r="AI66" s="5">
        <f t="shared" si="61"/>
        <v>0</v>
      </c>
      <c r="AJ66" s="66" t="str">
        <f>IFERROR(AI66/AO66,"")</f>
        <v/>
      </c>
      <c r="AK66" s="33" t="str">
        <f t="shared" si="62"/>
        <v>-</v>
      </c>
      <c r="AL66" s="122">
        <f t="shared" ref="AL66" si="68">AR66</f>
        <v>0</v>
      </c>
      <c r="AM66" s="117" t="str">
        <f t="shared" ref="AM66" si="69">IFERROR(AL66/AP66,"")</f>
        <v/>
      </c>
      <c r="AN66" s="44">
        <f>COUNT(C57:AG57)</f>
        <v>31</v>
      </c>
      <c r="AO66" s="111">
        <f t="shared" si="63"/>
        <v>0</v>
      </c>
      <c r="AP66" s="75">
        <f t="shared" si="64"/>
        <v>0</v>
      </c>
      <c r="AQ66" s="75">
        <f t="shared" ref="AQ66" si="70">COUNTIF(C66:AG66,"○")</f>
        <v>0</v>
      </c>
      <c r="AR66" s="75">
        <f>AR54+AQ66</f>
        <v>0</v>
      </c>
      <c r="AS66" s="49"/>
    </row>
    <row r="67" spans="2:45" ht="14.25" thickBot="1" x14ac:dyDescent="0.2">
      <c r="AR67" s="35"/>
    </row>
    <row r="68" spans="2:45" ht="13.5" customHeight="1" x14ac:dyDescent="0.15">
      <c r="B68" s="11" t="s">
        <v>0</v>
      </c>
      <c r="C68" s="199">
        <f>DATE(YEAR(C56),MONTH(C56)+1,DAY(C56))</f>
        <v>45536</v>
      </c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18" t="s">
        <v>17</v>
      </c>
      <c r="AI68" s="203" t="s">
        <v>48</v>
      </c>
      <c r="AJ68" s="204"/>
      <c r="AK68" s="205"/>
      <c r="AL68" s="240" t="s">
        <v>11</v>
      </c>
      <c r="AM68" s="241"/>
      <c r="AN68" s="234" t="s">
        <v>16</v>
      </c>
      <c r="AO68" s="215" t="s">
        <v>18</v>
      </c>
      <c r="AP68" s="189" t="s">
        <v>19</v>
      </c>
      <c r="AQ68" s="191"/>
      <c r="AR68" s="177"/>
    </row>
    <row r="69" spans="2:45" x14ac:dyDescent="0.15">
      <c r="B69" s="12" t="s">
        <v>1</v>
      </c>
      <c r="C69" s="13">
        <f>DATE(YEAR(C68),MONTH(C68),DAY(C68))</f>
        <v>45536</v>
      </c>
      <c r="D69" s="13">
        <f>IF(MONTH(DATE(YEAR(C69),MONTH(C69),DAY(C69)+1))=MONTH($C68),DATE(YEAR(C69),MONTH(C69),DAY(C69)+1),"")</f>
        <v>45537</v>
      </c>
      <c r="E69" s="13">
        <f t="shared" ref="E69:AG69" si="71">IF(MONTH(DATE(YEAR(D69),MONTH(D69),DAY(D69)+1))=MONTH($C68),DATE(YEAR(D69),MONTH(D69),DAY(D69)+1),"")</f>
        <v>45538</v>
      </c>
      <c r="F69" s="18">
        <f t="shared" si="71"/>
        <v>45539</v>
      </c>
      <c r="G69" s="13">
        <f t="shared" si="71"/>
        <v>45540</v>
      </c>
      <c r="H69" s="13">
        <f t="shared" si="71"/>
        <v>45541</v>
      </c>
      <c r="I69" s="13">
        <f t="shared" si="71"/>
        <v>45542</v>
      </c>
      <c r="J69" s="13">
        <f t="shared" si="71"/>
        <v>45543</v>
      </c>
      <c r="K69" s="13">
        <f t="shared" si="71"/>
        <v>45544</v>
      </c>
      <c r="L69" s="13">
        <f t="shared" si="71"/>
        <v>45545</v>
      </c>
      <c r="M69" s="13">
        <f t="shared" si="71"/>
        <v>45546</v>
      </c>
      <c r="N69" s="13">
        <f t="shared" si="71"/>
        <v>45547</v>
      </c>
      <c r="O69" s="13">
        <f t="shared" si="71"/>
        <v>45548</v>
      </c>
      <c r="P69" s="13">
        <f t="shared" si="71"/>
        <v>45549</v>
      </c>
      <c r="Q69" s="13">
        <f t="shared" si="71"/>
        <v>45550</v>
      </c>
      <c r="R69" s="13">
        <f t="shared" si="71"/>
        <v>45551</v>
      </c>
      <c r="S69" s="13">
        <f t="shared" si="71"/>
        <v>45552</v>
      </c>
      <c r="T69" s="13">
        <f t="shared" si="71"/>
        <v>45553</v>
      </c>
      <c r="U69" s="13">
        <f t="shared" si="71"/>
        <v>45554</v>
      </c>
      <c r="V69" s="13">
        <f t="shared" si="71"/>
        <v>45555</v>
      </c>
      <c r="W69" s="13">
        <f t="shared" si="71"/>
        <v>45556</v>
      </c>
      <c r="X69" s="13">
        <f t="shared" si="71"/>
        <v>45557</v>
      </c>
      <c r="Y69" s="13">
        <f t="shared" si="71"/>
        <v>45558</v>
      </c>
      <c r="Z69" s="13">
        <f t="shared" si="71"/>
        <v>45559</v>
      </c>
      <c r="AA69" s="13">
        <f t="shared" si="71"/>
        <v>45560</v>
      </c>
      <c r="AB69" s="13">
        <f t="shared" si="71"/>
        <v>45561</v>
      </c>
      <c r="AC69" s="13">
        <f t="shared" si="71"/>
        <v>45562</v>
      </c>
      <c r="AD69" s="13">
        <f t="shared" si="71"/>
        <v>45563</v>
      </c>
      <c r="AE69" s="13">
        <f t="shared" si="71"/>
        <v>45564</v>
      </c>
      <c r="AF69" s="13">
        <f t="shared" si="71"/>
        <v>45565</v>
      </c>
      <c r="AG69" s="32" t="str">
        <f t="shared" si="71"/>
        <v/>
      </c>
      <c r="AH69" s="219"/>
      <c r="AI69" s="206"/>
      <c r="AJ69" s="207"/>
      <c r="AK69" s="208"/>
      <c r="AL69" s="242"/>
      <c r="AM69" s="243"/>
      <c r="AN69" s="235"/>
      <c r="AO69" s="216"/>
      <c r="AP69" s="190"/>
      <c r="AQ69" s="191"/>
      <c r="AR69" s="177"/>
    </row>
    <row r="70" spans="2:45" x14ac:dyDescent="0.15">
      <c r="B70" s="12" t="s">
        <v>2</v>
      </c>
      <c r="C70" s="14" t="str">
        <f t="shared" ref="C70:AG70" si="72">TEXT(C69,"aaa")</f>
        <v>日</v>
      </c>
      <c r="D70" s="14" t="str">
        <f t="shared" si="72"/>
        <v>月</v>
      </c>
      <c r="E70" s="14" t="str">
        <f t="shared" si="72"/>
        <v>火</v>
      </c>
      <c r="F70" s="19" t="str">
        <f t="shared" si="72"/>
        <v>水</v>
      </c>
      <c r="G70" s="14" t="str">
        <f t="shared" si="72"/>
        <v>木</v>
      </c>
      <c r="H70" s="14" t="str">
        <f t="shared" si="72"/>
        <v>金</v>
      </c>
      <c r="I70" s="14" t="str">
        <f t="shared" si="72"/>
        <v>土</v>
      </c>
      <c r="J70" s="14" t="str">
        <f t="shared" si="72"/>
        <v>日</v>
      </c>
      <c r="K70" s="14" t="str">
        <f t="shared" si="72"/>
        <v>月</v>
      </c>
      <c r="L70" s="14" t="str">
        <f t="shared" si="72"/>
        <v>火</v>
      </c>
      <c r="M70" s="14" t="str">
        <f t="shared" si="72"/>
        <v>水</v>
      </c>
      <c r="N70" s="14" t="str">
        <f t="shared" si="72"/>
        <v>木</v>
      </c>
      <c r="O70" s="14" t="str">
        <f t="shared" si="72"/>
        <v>金</v>
      </c>
      <c r="P70" s="14" t="str">
        <f t="shared" si="72"/>
        <v>土</v>
      </c>
      <c r="Q70" s="14" t="str">
        <f t="shared" si="72"/>
        <v>日</v>
      </c>
      <c r="R70" s="14" t="str">
        <f t="shared" si="72"/>
        <v>月</v>
      </c>
      <c r="S70" s="14" t="str">
        <f t="shared" si="72"/>
        <v>火</v>
      </c>
      <c r="T70" s="14" t="str">
        <f t="shared" si="72"/>
        <v>水</v>
      </c>
      <c r="U70" s="14" t="str">
        <f t="shared" si="72"/>
        <v>木</v>
      </c>
      <c r="V70" s="14" t="str">
        <f t="shared" si="72"/>
        <v>金</v>
      </c>
      <c r="W70" s="14" t="str">
        <f t="shared" si="72"/>
        <v>土</v>
      </c>
      <c r="X70" s="14" t="str">
        <f t="shared" si="72"/>
        <v>日</v>
      </c>
      <c r="Y70" s="14" t="str">
        <f t="shared" si="72"/>
        <v>月</v>
      </c>
      <c r="Z70" s="14" t="str">
        <f t="shared" si="72"/>
        <v>火</v>
      </c>
      <c r="AA70" s="14" t="str">
        <f t="shared" si="72"/>
        <v>水</v>
      </c>
      <c r="AB70" s="14" t="str">
        <f t="shared" si="72"/>
        <v>木</v>
      </c>
      <c r="AC70" s="14" t="str">
        <f t="shared" si="72"/>
        <v>金</v>
      </c>
      <c r="AD70" s="14" t="str">
        <f t="shared" si="72"/>
        <v>土</v>
      </c>
      <c r="AE70" s="14" t="str">
        <f t="shared" si="72"/>
        <v>日</v>
      </c>
      <c r="AF70" s="14" t="str">
        <f t="shared" si="72"/>
        <v>月</v>
      </c>
      <c r="AG70" s="77" t="str">
        <f t="shared" si="72"/>
        <v/>
      </c>
      <c r="AH70" s="219"/>
      <c r="AI70" s="193" t="s">
        <v>42</v>
      </c>
      <c r="AJ70" s="194" t="s">
        <v>12</v>
      </c>
      <c r="AK70" s="195" t="s">
        <v>49</v>
      </c>
      <c r="AL70" s="236" t="s">
        <v>42</v>
      </c>
      <c r="AM70" s="238" t="s">
        <v>13</v>
      </c>
      <c r="AN70" s="89">
        <f>COUNT(C69:AG69)</f>
        <v>30</v>
      </c>
      <c r="AO70" s="90">
        <f>AN70-AH70</f>
        <v>30</v>
      </c>
      <c r="AP70" s="97">
        <f>SUM(AO$8:AO72)</f>
        <v>567</v>
      </c>
      <c r="AQ70" s="56"/>
      <c r="AR70" s="55"/>
    </row>
    <row r="71" spans="2:45" s="3" customFormat="1" ht="62.1" customHeight="1" x14ac:dyDescent="0.15">
      <c r="B71" s="185" t="s">
        <v>3</v>
      </c>
      <c r="C71" s="187" t="str">
        <f>IFERROR(VLOOKUP(C69,祝日一覧!$A:$C,3,FALSE),"")</f>
        <v/>
      </c>
      <c r="D71" s="187" t="str">
        <f>IFERROR(VLOOKUP(D69,祝日一覧!$A:$C,3,FALSE),"")</f>
        <v/>
      </c>
      <c r="E71" s="187" t="str">
        <f>IFERROR(VLOOKUP(E69,祝日一覧!$A:$C,3,FALSE),"")</f>
        <v/>
      </c>
      <c r="F71" s="187" t="str">
        <f>IFERROR(VLOOKUP(F69,祝日一覧!$A:$C,3,FALSE),"")</f>
        <v/>
      </c>
      <c r="G71" s="187" t="str">
        <f>IFERROR(VLOOKUP(G69,祝日一覧!$A:$C,3,FALSE),"")</f>
        <v/>
      </c>
      <c r="H71" s="187" t="str">
        <f>IFERROR(VLOOKUP(H69,祝日一覧!$A:$C,3,FALSE),"")</f>
        <v/>
      </c>
      <c r="I71" s="187" t="str">
        <f>IFERROR(VLOOKUP(I69,祝日一覧!$A:$C,3,FALSE),"")</f>
        <v/>
      </c>
      <c r="J71" s="187" t="str">
        <f>IFERROR(VLOOKUP(J69,祝日一覧!$A:$C,3,FALSE),"")</f>
        <v/>
      </c>
      <c r="K71" s="187" t="str">
        <f>IFERROR(VLOOKUP(K69,祝日一覧!$A:$C,3,FALSE),"")</f>
        <v/>
      </c>
      <c r="L71" s="187" t="str">
        <f>IFERROR(VLOOKUP(L69,祝日一覧!$A:$C,3,FALSE),"")</f>
        <v/>
      </c>
      <c r="M71" s="187" t="str">
        <f>IFERROR(VLOOKUP(M69,祝日一覧!$A:$C,3,FALSE),"")</f>
        <v/>
      </c>
      <c r="N71" s="187" t="str">
        <f>IFERROR(VLOOKUP(N69,祝日一覧!$A:$C,3,FALSE),"")</f>
        <v/>
      </c>
      <c r="O71" s="187" t="str">
        <f>IFERROR(VLOOKUP(O69,祝日一覧!$A:$C,3,FALSE),"")</f>
        <v/>
      </c>
      <c r="P71" s="187" t="str">
        <f>IFERROR(VLOOKUP(P69,祝日一覧!$A:$C,3,FALSE),"")</f>
        <v/>
      </c>
      <c r="Q71" s="187" t="str">
        <f>IFERROR(VLOOKUP(Q69,祝日一覧!$A:$C,3,FALSE),"")</f>
        <v/>
      </c>
      <c r="R71" s="187" t="str">
        <f>IFERROR(VLOOKUP(R69,祝日一覧!$A:$C,3,FALSE),"")</f>
        <v>敬老の日</v>
      </c>
      <c r="S71" s="187" t="str">
        <f>IFERROR(VLOOKUP(S69,祝日一覧!$A:$C,3,FALSE),"")</f>
        <v/>
      </c>
      <c r="T71" s="187" t="str">
        <f>IFERROR(VLOOKUP(T69,祝日一覧!$A:$C,3,FALSE),"")</f>
        <v/>
      </c>
      <c r="U71" s="187" t="str">
        <f>IFERROR(VLOOKUP(U69,祝日一覧!$A:$C,3,FALSE),"")</f>
        <v/>
      </c>
      <c r="V71" s="187" t="str">
        <f>IFERROR(VLOOKUP(V69,祝日一覧!$A:$C,3,FALSE),"")</f>
        <v/>
      </c>
      <c r="W71" s="187" t="str">
        <f>IFERROR(VLOOKUP(W69,祝日一覧!$A:$C,3,FALSE),"")</f>
        <v/>
      </c>
      <c r="X71" s="187" t="str">
        <f>IFERROR(VLOOKUP(X69,祝日一覧!$A:$C,3,FALSE),"")</f>
        <v>秋分の日</v>
      </c>
      <c r="Y71" s="187" t="str">
        <f>IFERROR(VLOOKUP(Y69,祝日一覧!$A:$C,3,FALSE),"")</f>
        <v>振替休日</v>
      </c>
      <c r="Z71" s="187" t="str">
        <f>IFERROR(VLOOKUP(Z69,祝日一覧!$A:$C,3,FALSE),"")</f>
        <v/>
      </c>
      <c r="AA71" s="187" t="str">
        <f>IFERROR(VLOOKUP(AA69,祝日一覧!$A:$C,3,FALSE),"")</f>
        <v/>
      </c>
      <c r="AB71" s="187" t="str">
        <f>IFERROR(VLOOKUP(AB69,祝日一覧!$A:$C,3,FALSE),"")</f>
        <v/>
      </c>
      <c r="AC71" s="187" t="str">
        <f>IFERROR(VLOOKUP(AC69,祝日一覧!$A:$C,3,FALSE),"")</f>
        <v/>
      </c>
      <c r="AD71" s="187" t="str">
        <f>IFERROR(VLOOKUP(AD69,祝日一覧!$A:$C,3,FALSE),"")</f>
        <v/>
      </c>
      <c r="AE71" s="187" t="str">
        <f>IFERROR(VLOOKUP(AE69,祝日一覧!$A:$C,3,FALSE),"")</f>
        <v/>
      </c>
      <c r="AF71" s="187" t="str">
        <f>IFERROR(VLOOKUP(AF69,祝日一覧!$A:$C,3,FALSE),"")</f>
        <v/>
      </c>
      <c r="AG71" s="229" t="str">
        <f>IFERROR(VLOOKUP(AG69,祝日一覧!$A:$C,3,FALSE),"")</f>
        <v/>
      </c>
      <c r="AH71" s="219"/>
      <c r="AI71" s="193"/>
      <c r="AJ71" s="194"/>
      <c r="AK71" s="195"/>
      <c r="AL71" s="237"/>
      <c r="AM71" s="239"/>
      <c r="AN71" s="91"/>
      <c r="AO71" s="92"/>
      <c r="AP71" s="56"/>
      <c r="AQ71" s="57"/>
      <c r="AR71" s="58"/>
      <c r="AS71" s="50"/>
    </row>
    <row r="72" spans="2:45" s="4" customFormat="1" ht="20.100000000000001" customHeight="1" thickBot="1" x14ac:dyDescent="0.2">
      <c r="B72" s="228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30"/>
      <c r="AH72" s="226"/>
      <c r="AI72" s="5"/>
      <c r="AJ72" s="66">
        <f>AVERAGE(AJ73:AJ78)</f>
        <v>0.31111111111111112</v>
      </c>
      <c r="AK72" s="33" t="str">
        <f>IF(AJ72&gt;=0.285,"達成","未")</f>
        <v>達成</v>
      </c>
      <c r="AL72" s="116"/>
      <c r="AM72" s="117">
        <f>AVERAGE(AM73:AM77)</f>
        <v>0.32700421940928265</v>
      </c>
      <c r="AN72" s="109" t="s">
        <v>69</v>
      </c>
      <c r="AO72" s="93" t="s">
        <v>70</v>
      </c>
      <c r="AP72" s="94" t="s">
        <v>71</v>
      </c>
      <c r="AQ72" s="96" t="s">
        <v>72</v>
      </c>
      <c r="AR72" s="96" t="s">
        <v>59</v>
      </c>
      <c r="AS72" s="88" t="s">
        <v>68</v>
      </c>
    </row>
    <row r="73" spans="2:45" s="4" customFormat="1" ht="20.100000000000001" customHeight="1" x14ac:dyDescent="0.15">
      <c r="B73" s="69" t="str">
        <f>IF($R$5&lt;&gt;"",$R$5,"-")</f>
        <v>松江　氏</v>
      </c>
      <c r="C73" s="86"/>
      <c r="D73" s="86"/>
      <c r="E73" s="86"/>
      <c r="F73" s="86"/>
      <c r="G73" s="86" t="s">
        <v>89</v>
      </c>
      <c r="H73" s="86" t="s">
        <v>89</v>
      </c>
      <c r="I73" s="115"/>
      <c r="J73" s="115"/>
      <c r="K73" s="86"/>
      <c r="L73" s="86"/>
      <c r="M73" s="86" t="s">
        <v>89</v>
      </c>
      <c r="N73" s="86" t="s">
        <v>89</v>
      </c>
      <c r="O73" s="86"/>
      <c r="P73" s="86"/>
      <c r="Q73" s="86"/>
      <c r="R73" s="86"/>
      <c r="S73" s="86" t="s">
        <v>89</v>
      </c>
      <c r="T73" s="86" t="s">
        <v>89</v>
      </c>
      <c r="U73" s="86"/>
      <c r="V73" s="86"/>
      <c r="W73" s="86"/>
      <c r="X73" s="86"/>
      <c r="Y73" s="86" t="s">
        <v>89</v>
      </c>
      <c r="Z73" s="86" t="s">
        <v>89</v>
      </c>
      <c r="AA73" s="86"/>
      <c r="AB73" s="86"/>
      <c r="AC73" s="86"/>
      <c r="AD73" s="86"/>
      <c r="AE73" s="86"/>
      <c r="AF73" s="86"/>
      <c r="AG73" s="98"/>
      <c r="AH73" s="132">
        <v>0</v>
      </c>
      <c r="AI73" s="99">
        <f t="shared" ref="AI73:AI78" si="73">AQ73</f>
        <v>8</v>
      </c>
      <c r="AJ73" s="100">
        <f>IFERROR(AI73/AO73,"")</f>
        <v>0.26666666666666666</v>
      </c>
      <c r="AK73" s="108" t="str">
        <f>IFERROR(IF(B73="-",B73,IF(AI73/AO73&gt;=0.285,"達成","未")),"-")</f>
        <v>未</v>
      </c>
      <c r="AL73" s="129">
        <f>AR73</f>
        <v>52</v>
      </c>
      <c r="AM73" s="119">
        <f>IFERROR(AL73/AP73,"")</f>
        <v>0.32911392405063289</v>
      </c>
      <c r="AN73" s="44">
        <f>COUNT(C69:AG69)</f>
        <v>30</v>
      </c>
      <c r="AO73" s="111">
        <f>IF(OR(B73="-",B73=""),0,IFERROR(AN73-AH73,))</f>
        <v>30</v>
      </c>
      <c r="AP73" s="75">
        <f>AO73+AP61</f>
        <v>158</v>
      </c>
      <c r="AQ73" s="74">
        <f>COUNTIF(C73:AG73,"○")</f>
        <v>8</v>
      </c>
      <c r="AR73" s="74">
        <f>AR61+AQ73</f>
        <v>52</v>
      </c>
      <c r="AS73" s="76">
        <f>IF(AS74&gt;=1,0,IF(SUM(AO73:AO78)=0,1,IF(AK72="達成",1,0)))</f>
        <v>1</v>
      </c>
    </row>
    <row r="74" spans="2:45" s="4" customFormat="1" ht="20.100000000000001" customHeight="1" x14ac:dyDescent="0.15">
      <c r="B74" s="60" t="str">
        <f>IF($S$5&lt;&gt;"",$S$5,"-")</f>
        <v>大田　氏</v>
      </c>
      <c r="C74" s="14" t="s">
        <v>89</v>
      </c>
      <c r="D74" s="14" t="s">
        <v>89</v>
      </c>
      <c r="E74" s="14"/>
      <c r="F74" s="14"/>
      <c r="G74" s="14"/>
      <c r="H74" s="14"/>
      <c r="I74" s="14" t="s">
        <v>89</v>
      </c>
      <c r="J74" s="14" t="s">
        <v>89</v>
      </c>
      <c r="K74" s="14"/>
      <c r="L74" s="14"/>
      <c r="M74" s="14"/>
      <c r="N74" s="14"/>
      <c r="O74" s="14" t="s">
        <v>89</v>
      </c>
      <c r="P74" s="14" t="s">
        <v>89</v>
      </c>
      <c r="Q74" s="14"/>
      <c r="R74" s="14"/>
      <c r="S74" s="14"/>
      <c r="T74" s="14"/>
      <c r="U74" s="14" t="s">
        <v>89</v>
      </c>
      <c r="V74" s="14" t="s">
        <v>89</v>
      </c>
      <c r="W74" s="14"/>
      <c r="X74" s="14"/>
      <c r="Y74" s="14"/>
      <c r="Z74" s="14"/>
      <c r="AA74" s="14" t="s">
        <v>89</v>
      </c>
      <c r="AB74" s="14" t="s">
        <v>89</v>
      </c>
      <c r="AC74" s="14"/>
      <c r="AD74" s="14"/>
      <c r="AE74" s="14"/>
      <c r="AF74" s="14"/>
      <c r="AG74" s="77"/>
      <c r="AH74" s="130">
        <v>0</v>
      </c>
      <c r="AI74" s="65">
        <f t="shared" si="73"/>
        <v>10</v>
      </c>
      <c r="AJ74" s="53">
        <f>IFERROR(AI74/AO74,"")</f>
        <v>0.33333333333333331</v>
      </c>
      <c r="AK74" s="107" t="str">
        <f t="shared" ref="AK74:AK78" si="74">IFERROR(IF(B74="-",B74,IF(AI74/AO74&gt;=0.285,"達成","未")),"-")</f>
        <v>達成</v>
      </c>
      <c r="AL74" s="128">
        <f>AR74</f>
        <v>51</v>
      </c>
      <c r="AM74" s="121">
        <f>IFERROR(AL74/AP74,"")</f>
        <v>0.32278481012658228</v>
      </c>
      <c r="AN74" s="44">
        <f>COUNT(C69:AG69)</f>
        <v>30</v>
      </c>
      <c r="AO74" s="111">
        <f>IF(OR(B74="-",B74=""),0,IFERROR(AN74-AH74,))</f>
        <v>30</v>
      </c>
      <c r="AP74" s="75">
        <f>AO74+AP62</f>
        <v>158</v>
      </c>
      <c r="AQ74" s="75">
        <f>COUNTIF(C74:AG74,"○")</f>
        <v>10</v>
      </c>
      <c r="AR74" s="75">
        <f>AR62+AQ74</f>
        <v>51</v>
      </c>
      <c r="AS74" s="49">
        <f>COUNTIF(AH73:AH78,"手入力")</f>
        <v>0</v>
      </c>
    </row>
    <row r="75" spans="2:45" s="4" customFormat="1" ht="20.100000000000001" customHeight="1" x14ac:dyDescent="0.15">
      <c r="B75" s="60" t="str">
        <f>IF($T$5&lt;&gt;"",$T$5,"-")</f>
        <v>浜田　氏</v>
      </c>
      <c r="C75" s="14"/>
      <c r="D75" s="14"/>
      <c r="E75" s="14" t="s">
        <v>89</v>
      </c>
      <c r="F75" s="14" t="s">
        <v>89</v>
      </c>
      <c r="G75" s="14"/>
      <c r="H75" s="14"/>
      <c r="I75" s="14"/>
      <c r="J75" s="14"/>
      <c r="K75" s="14" t="s">
        <v>89</v>
      </c>
      <c r="L75" s="14" t="s">
        <v>89</v>
      </c>
      <c r="M75" s="14"/>
      <c r="N75" s="14"/>
      <c r="O75" s="14"/>
      <c r="P75" s="14"/>
      <c r="Q75" s="14" t="s">
        <v>89</v>
      </c>
      <c r="R75" s="14" t="s">
        <v>89</v>
      </c>
      <c r="S75" s="14"/>
      <c r="T75" s="14"/>
      <c r="U75" s="14"/>
      <c r="V75" s="14"/>
      <c r="W75" s="14" t="s">
        <v>89</v>
      </c>
      <c r="X75" s="14" t="s">
        <v>89</v>
      </c>
      <c r="Y75" s="14"/>
      <c r="Z75" s="14"/>
      <c r="AA75" s="14"/>
      <c r="AB75" s="14"/>
      <c r="AC75" s="14" t="s">
        <v>89</v>
      </c>
      <c r="AD75" s="14" t="s">
        <v>89</v>
      </c>
      <c r="AE75" s="14"/>
      <c r="AF75" s="14"/>
      <c r="AG75" s="77"/>
      <c r="AH75" s="130">
        <v>0</v>
      </c>
      <c r="AI75" s="65">
        <f t="shared" si="73"/>
        <v>10</v>
      </c>
      <c r="AJ75" s="53">
        <f>IFERROR(AI75/AO75,"")</f>
        <v>0.33333333333333331</v>
      </c>
      <c r="AK75" s="107" t="str">
        <f t="shared" si="74"/>
        <v>達成</v>
      </c>
      <c r="AL75" s="128">
        <f>AR75</f>
        <v>52</v>
      </c>
      <c r="AM75" s="121">
        <f>IFERROR(AL75/AP75,"")</f>
        <v>0.32911392405063289</v>
      </c>
      <c r="AN75" s="44">
        <f>COUNT(C69:AG69)</f>
        <v>30</v>
      </c>
      <c r="AO75" s="111">
        <f t="shared" ref="AO75:AO78" si="75">IF(OR(B75="-",B75=""),0,IFERROR(AN75-AH75,))</f>
        <v>30</v>
      </c>
      <c r="AP75" s="75">
        <f t="shared" ref="AP75:AP78" si="76">AO75+AP63</f>
        <v>158</v>
      </c>
      <c r="AQ75" s="75">
        <f>COUNTIF(C75:AG75,"○")</f>
        <v>10</v>
      </c>
      <c r="AR75" s="75">
        <f t="shared" ref="AR75:AR77" si="77">AR63+AQ75</f>
        <v>52</v>
      </c>
      <c r="AS75" s="49"/>
    </row>
    <row r="76" spans="2:45" s="4" customFormat="1" ht="20.100000000000001" customHeight="1" x14ac:dyDescent="0.15">
      <c r="B76" s="60" t="str">
        <f>IF($U$5&lt;&gt;"",$U$5,"-")</f>
        <v>-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77"/>
      <c r="AH76" s="130" t="str">
        <f t="shared" ref="AH76:AH78" si="78">IF(B76="-",B76,"手入力")</f>
        <v>-</v>
      </c>
      <c r="AI76" s="65">
        <f t="shared" si="73"/>
        <v>0</v>
      </c>
      <c r="AJ76" s="53" t="str">
        <f t="shared" ref="AJ76:AJ77" si="79">IFERROR(AI76/AO76,"")</f>
        <v/>
      </c>
      <c r="AK76" s="107" t="str">
        <f t="shared" si="74"/>
        <v>-</v>
      </c>
      <c r="AL76" s="128">
        <f>AR76</f>
        <v>0</v>
      </c>
      <c r="AM76" s="121" t="str">
        <f>IFERROR(AL76/AP76,"")</f>
        <v/>
      </c>
      <c r="AN76" s="44">
        <f>COUNT(C69:AG69)</f>
        <v>30</v>
      </c>
      <c r="AO76" s="111">
        <f t="shared" si="75"/>
        <v>0</v>
      </c>
      <c r="AP76" s="75">
        <f t="shared" si="76"/>
        <v>0</v>
      </c>
      <c r="AQ76" s="75">
        <f>COUNTIF(C76:AG76,"○")</f>
        <v>0</v>
      </c>
      <c r="AR76" s="75">
        <f t="shared" si="77"/>
        <v>0</v>
      </c>
      <c r="AS76" s="49"/>
    </row>
    <row r="77" spans="2:45" s="4" customFormat="1" ht="20.100000000000001" customHeight="1" x14ac:dyDescent="0.15">
      <c r="B77" s="60" t="str">
        <f>IF($V$5&lt;&gt;"",$V$5,"-")</f>
        <v>-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77"/>
      <c r="AH77" s="130" t="str">
        <f t="shared" si="78"/>
        <v>-</v>
      </c>
      <c r="AI77" s="65">
        <f t="shared" si="73"/>
        <v>0</v>
      </c>
      <c r="AJ77" s="53" t="str">
        <f t="shared" si="79"/>
        <v/>
      </c>
      <c r="AK77" s="107" t="str">
        <f t="shared" si="74"/>
        <v>-</v>
      </c>
      <c r="AL77" s="128">
        <f>AR77</f>
        <v>0</v>
      </c>
      <c r="AM77" s="121" t="str">
        <f>IFERROR(AL77/AP77,"")</f>
        <v/>
      </c>
      <c r="AN77" s="44">
        <f>COUNT(C69:AG69)</f>
        <v>30</v>
      </c>
      <c r="AO77" s="111">
        <f t="shared" si="75"/>
        <v>0</v>
      </c>
      <c r="AP77" s="75">
        <f t="shared" si="76"/>
        <v>0</v>
      </c>
      <c r="AQ77" s="75">
        <f>COUNTIF(C77:AG77,"○")</f>
        <v>0</v>
      </c>
      <c r="AR77" s="75">
        <f t="shared" si="77"/>
        <v>0</v>
      </c>
      <c r="AS77" s="49"/>
    </row>
    <row r="78" spans="2:45" s="4" customFormat="1" ht="20.100000000000001" customHeight="1" thickBot="1" x14ac:dyDescent="0.2">
      <c r="B78" s="61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79"/>
      <c r="AH78" s="131" t="str">
        <f t="shared" si="78"/>
        <v>-</v>
      </c>
      <c r="AI78" s="5">
        <f t="shared" si="73"/>
        <v>0</v>
      </c>
      <c r="AJ78" s="66" t="str">
        <f>IFERROR(AI78/AO78,"")</f>
        <v/>
      </c>
      <c r="AK78" s="33" t="str">
        <f t="shared" si="74"/>
        <v>-</v>
      </c>
      <c r="AL78" s="122">
        <f t="shared" ref="AL78" si="80">AR78</f>
        <v>0</v>
      </c>
      <c r="AM78" s="117" t="str">
        <f t="shared" ref="AM78" si="81">IFERROR(AL78/AP78,"")</f>
        <v/>
      </c>
      <c r="AN78" s="44">
        <f>COUNT(C69:AG69)</f>
        <v>30</v>
      </c>
      <c r="AO78" s="111">
        <f t="shared" si="75"/>
        <v>0</v>
      </c>
      <c r="AP78" s="75">
        <f t="shared" si="76"/>
        <v>0</v>
      </c>
      <c r="AQ78" s="75">
        <f t="shared" ref="AQ78" si="82">COUNTIF(C78:AG78,"○")</f>
        <v>0</v>
      </c>
      <c r="AR78" s="75">
        <f>AR66+AQ78</f>
        <v>0</v>
      </c>
      <c r="AS78" s="49"/>
    </row>
    <row r="79" spans="2:45" ht="14.25" thickBot="1" x14ac:dyDescent="0.2">
      <c r="AR79" s="35"/>
    </row>
    <row r="80" spans="2:45" ht="13.5" customHeight="1" x14ac:dyDescent="0.15">
      <c r="B80" s="11" t="s">
        <v>0</v>
      </c>
      <c r="C80" s="199">
        <f>DATE(YEAR(C68),MONTH(C68)+1,DAY(C68))</f>
        <v>45566</v>
      </c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1" t="s">
        <v>17</v>
      </c>
      <c r="AI80" s="203" t="s">
        <v>48</v>
      </c>
      <c r="AJ80" s="204"/>
      <c r="AK80" s="205"/>
      <c r="AL80" s="240" t="s">
        <v>11</v>
      </c>
      <c r="AM80" s="241"/>
      <c r="AN80" s="234" t="s">
        <v>16</v>
      </c>
      <c r="AO80" s="215" t="s">
        <v>18</v>
      </c>
      <c r="AP80" s="189" t="s">
        <v>19</v>
      </c>
      <c r="AQ80" s="191"/>
      <c r="AR80" s="177"/>
    </row>
    <row r="81" spans="2:45" x14ac:dyDescent="0.15">
      <c r="B81" s="12" t="s">
        <v>1</v>
      </c>
      <c r="C81" s="13">
        <f>DATE(YEAR(C80),MONTH(C80),DAY(C80))</f>
        <v>45566</v>
      </c>
      <c r="D81" s="13">
        <f>IF(MONTH(DATE(YEAR(C81),MONTH(C81),DAY(C81)+1))=MONTH($C80),DATE(YEAR(C81),MONTH(C81),DAY(C81)+1),"")</f>
        <v>45567</v>
      </c>
      <c r="E81" s="13">
        <f t="shared" ref="E81:AG81" si="83">IF(MONTH(DATE(YEAR(D81),MONTH(D81),DAY(D81)+1))=MONTH($C80),DATE(YEAR(D81),MONTH(D81),DAY(D81)+1),"")</f>
        <v>45568</v>
      </c>
      <c r="F81" s="18">
        <f t="shared" si="83"/>
        <v>45569</v>
      </c>
      <c r="G81" s="13">
        <f t="shared" si="83"/>
        <v>45570</v>
      </c>
      <c r="H81" s="13">
        <f t="shared" si="83"/>
        <v>45571</v>
      </c>
      <c r="I81" s="13">
        <f t="shared" si="83"/>
        <v>45572</v>
      </c>
      <c r="J81" s="13">
        <f t="shared" si="83"/>
        <v>45573</v>
      </c>
      <c r="K81" s="13">
        <f t="shared" si="83"/>
        <v>45574</v>
      </c>
      <c r="L81" s="13">
        <f t="shared" si="83"/>
        <v>45575</v>
      </c>
      <c r="M81" s="13">
        <f t="shared" si="83"/>
        <v>45576</v>
      </c>
      <c r="N81" s="13">
        <f t="shared" si="83"/>
        <v>45577</v>
      </c>
      <c r="O81" s="13">
        <f t="shared" si="83"/>
        <v>45578</v>
      </c>
      <c r="P81" s="13">
        <f t="shared" si="83"/>
        <v>45579</v>
      </c>
      <c r="Q81" s="13">
        <f t="shared" si="83"/>
        <v>45580</v>
      </c>
      <c r="R81" s="13">
        <f t="shared" si="83"/>
        <v>45581</v>
      </c>
      <c r="S81" s="13">
        <f t="shared" si="83"/>
        <v>45582</v>
      </c>
      <c r="T81" s="13">
        <f t="shared" si="83"/>
        <v>45583</v>
      </c>
      <c r="U81" s="13">
        <f t="shared" si="83"/>
        <v>45584</v>
      </c>
      <c r="V81" s="13">
        <f t="shared" si="83"/>
        <v>45585</v>
      </c>
      <c r="W81" s="13">
        <f t="shared" si="83"/>
        <v>45586</v>
      </c>
      <c r="X81" s="13">
        <f t="shared" si="83"/>
        <v>45587</v>
      </c>
      <c r="Y81" s="13">
        <f t="shared" si="83"/>
        <v>45588</v>
      </c>
      <c r="Z81" s="13">
        <f t="shared" si="83"/>
        <v>45589</v>
      </c>
      <c r="AA81" s="13">
        <f t="shared" si="83"/>
        <v>45590</v>
      </c>
      <c r="AB81" s="13">
        <f t="shared" si="83"/>
        <v>45591</v>
      </c>
      <c r="AC81" s="13">
        <f t="shared" si="83"/>
        <v>45592</v>
      </c>
      <c r="AD81" s="13">
        <f t="shared" si="83"/>
        <v>45593</v>
      </c>
      <c r="AE81" s="13">
        <f t="shared" si="83"/>
        <v>45594</v>
      </c>
      <c r="AF81" s="13">
        <f t="shared" si="83"/>
        <v>45595</v>
      </c>
      <c r="AG81" s="32">
        <f t="shared" si="83"/>
        <v>45596</v>
      </c>
      <c r="AH81" s="202"/>
      <c r="AI81" s="206"/>
      <c r="AJ81" s="207"/>
      <c r="AK81" s="208"/>
      <c r="AL81" s="242"/>
      <c r="AM81" s="243"/>
      <c r="AN81" s="235"/>
      <c r="AO81" s="216"/>
      <c r="AP81" s="190"/>
      <c r="AQ81" s="191"/>
      <c r="AR81" s="177"/>
    </row>
    <row r="82" spans="2:45" x14ac:dyDescent="0.15">
      <c r="B82" s="12" t="s">
        <v>2</v>
      </c>
      <c r="C82" s="14" t="str">
        <f t="shared" ref="C82:AG82" si="84">TEXT(C81,"aaa")</f>
        <v>火</v>
      </c>
      <c r="D82" s="14" t="str">
        <f t="shared" si="84"/>
        <v>水</v>
      </c>
      <c r="E82" s="14" t="str">
        <f t="shared" si="84"/>
        <v>木</v>
      </c>
      <c r="F82" s="19" t="str">
        <f t="shared" si="84"/>
        <v>金</v>
      </c>
      <c r="G82" s="14" t="str">
        <f t="shared" si="84"/>
        <v>土</v>
      </c>
      <c r="H82" s="14" t="str">
        <f t="shared" si="84"/>
        <v>日</v>
      </c>
      <c r="I82" s="14" t="str">
        <f t="shared" si="84"/>
        <v>月</v>
      </c>
      <c r="J82" s="14" t="str">
        <f t="shared" si="84"/>
        <v>火</v>
      </c>
      <c r="K82" s="14" t="str">
        <f t="shared" si="84"/>
        <v>水</v>
      </c>
      <c r="L82" s="14" t="str">
        <f t="shared" si="84"/>
        <v>木</v>
      </c>
      <c r="M82" s="14" t="str">
        <f t="shared" si="84"/>
        <v>金</v>
      </c>
      <c r="N82" s="14" t="str">
        <f t="shared" si="84"/>
        <v>土</v>
      </c>
      <c r="O82" s="14" t="str">
        <f t="shared" si="84"/>
        <v>日</v>
      </c>
      <c r="P82" s="14" t="str">
        <f t="shared" si="84"/>
        <v>月</v>
      </c>
      <c r="Q82" s="14" t="str">
        <f t="shared" si="84"/>
        <v>火</v>
      </c>
      <c r="R82" s="14" t="str">
        <f t="shared" si="84"/>
        <v>水</v>
      </c>
      <c r="S82" s="14" t="str">
        <f t="shared" si="84"/>
        <v>木</v>
      </c>
      <c r="T82" s="14" t="str">
        <f t="shared" si="84"/>
        <v>金</v>
      </c>
      <c r="U82" s="14" t="str">
        <f t="shared" si="84"/>
        <v>土</v>
      </c>
      <c r="V82" s="14" t="str">
        <f t="shared" si="84"/>
        <v>日</v>
      </c>
      <c r="W82" s="14" t="str">
        <f t="shared" si="84"/>
        <v>月</v>
      </c>
      <c r="X82" s="14" t="str">
        <f t="shared" si="84"/>
        <v>火</v>
      </c>
      <c r="Y82" s="14" t="str">
        <f t="shared" si="84"/>
        <v>水</v>
      </c>
      <c r="Z82" s="14" t="str">
        <f t="shared" si="84"/>
        <v>木</v>
      </c>
      <c r="AA82" s="14" t="str">
        <f t="shared" si="84"/>
        <v>金</v>
      </c>
      <c r="AB82" s="14" t="str">
        <f t="shared" si="84"/>
        <v>土</v>
      </c>
      <c r="AC82" s="14" t="str">
        <f t="shared" si="84"/>
        <v>日</v>
      </c>
      <c r="AD82" s="14" t="str">
        <f t="shared" si="84"/>
        <v>月</v>
      </c>
      <c r="AE82" s="14" t="str">
        <f t="shared" si="84"/>
        <v>火</v>
      </c>
      <c r="AF82" s="14" t="str">
        <f t="shared" si="84"/>
        <v>水</v>
      </c>
      <c r="AG82" s="77" t="str">
        <f t="shared" si="84"/>
        <v>木</v>
      </c>
      <c r="AH82" s="202"/>
      <c r="AI82" s="193" t="s">
        <v>42</v>
      </c>
      <c r="AJ82" s="194" t="s">
        <v>12</v>
      </c>
      <c r="AK82" s="195" t="s">
        <v>49</v>
      </c>
      <c r="AL82" s="236" t="s">
        <v>42</v>
      </c>
      <c r="AM82" s="238" t="s">
        <v>13</v>
      </c>
      <c r="AN82" s="234">
        <f>COUNT(C81:AG81)</f>
        <v>31</v>
      </c>
      <c r="AO82" s="215">
        <f>AN82-AH82</f>
        <v>31</v>
      </c>
      <c r="AP82" s="215">
        <f>SUM(AO$8:AO84)</f>
        <v>688</v>
      </c>
      <c r="AQ82" s="56"/>
      <c r="AR82" s="55"/>
    </row>
    <row r="83" spans="2:45" s="3" customFormat="1" ht="62.45" customHeight="1" x14ac:dyDescent="0.15">
      <c r="B83" s="185" t="s">
        <v>3</v>
      </c>
      <c r="C83" s="187" t="str">
        <f>IFERROR(VLOOKUP(C81,祝日一覧!$A:$C,3,FALSE),"")</f>
        <v/>
      </c>
      <c r="D83" s="187" t="str">
        <f>IFERROR(VLOOKUP(D81,祝日一覧!$A:$C,3,FALSE),"")</f>
        <v/>
      </c>
      <c r="E83" s="187" t="str">
        <f>IFERROR(VLOOKUP(E81,祝日一覧!$A:$C,3,FALSE),"")</f>
        <v/>
      </c>
      <c r="F83" s="187" t="str">
        <f>IFERROR(VLOOKUP(F81,祝日一覧!$A:$C,3,FALSE),"")</f>
        <v/>
      </c>
      <c r="G83" s="187" t="str">
        <f>IFERROR(VLOOKUP(G81,祝日一覧!$A:$C,3,FALSE),"")</f>
        <v/>
      </c>
      <c r="H83" s="187" t="str">
        <f>IFERROR(VLOOKUP(H81,祝日一覧!$A:$C,3,FALSE),"")</f>
        <v/>
      </c>
      <c r="I83" s="187" t="str">
        <f>IFERROR(VLOOKUP(I81,祝日一覧!$A:$C,3,FALSE),"")</f>
        <v/>
      </c>
      <c r="J83" s="187" t="str">
        <f>IFERROR(VLOOKUP(J81,祝日一覧!$A:$C,3,FALSE),"")</f>
        <v/>
      </c>
      <c r="K83" s="187" t="str">
        <f>IFERROR(VLOOKUP(K81,祝日一覧!$A:$C,3,FALSE),"")</f>
        <v/>
      </c>
      <c r="L83" s="187" t="str">
        <f>IFERROR(VLOOKUP(L81,祝日一覧!$A:$C,3,FALSE),"")</f>
        <v/>
      </c>
      <c r="M83" s="187" t="str">
        <f>IFERROR(VLOOKUP(M81,祝日一覧!$A:$C,3,FALSE),"")</f>
        <v/>
      </c>
      <c r="N83" s="187" t="str">
        <f>IFERROR(VLOOKUP(N81,祝日一覧!$A:$C,3,FALSE),"")</f>
        <v/>
      </c>
      <c r="O83" s="187" t="str">
        <f>IFERROR(VLOOKUP(O81,祝日一覧!$A:$C,3,FALSE),"")</f>
        <v/>
      </c>
      <c r="P83" s="187" t="str">
        <f>IFERROR(VLOOKUP(P81,祝日一覧!$A:$C,3,FALSE),"")</f>
        <v>体育の日</v>
      </c>
      <c r="Q83" s="187" t="str">
        <f>IFERROR(VLOOKUP(Q81,祝日一覧!$A:$C,3,FALSE),"")</f>
        <v/>
      </c>
      <c r="R83" s="187" t="str">
        <f>IFERROR(VLOOKUP(R81,祝日一覧!$A:$C,3,FALSE),"")</f>
        <v/>
      </c>
      <c r="S83" s="187" t="str">
        <f>IFERROR(VLOOKUP(S81,祝日一覧!$A:$C,3,FALSE),"")</f>
        <v/>
      </c>
      <c r="T83" s="187" t="str">
        <f>IFERROR(VLOOKUP(T81,祝日一覧!$A:$C,3,FALSE),"")</f>
        <v/>
      </c>
      <c r="U83" s="187" t="str">
        <f>IFERROR(VLOOKUP(U81,祝日一覧!$A:$C,3,FALSE),"")</f>
        <v/>
      </c>
      <c r="V83" s="187" t="str">
        <f>IFERROR(VLOOKUP(V81,祝日一覧!$A:$C,3,FALSE),"")</f>
        <v/>
      </c>
      <c r="W83" s="187" t="str">
        <f>IFERROR(VLOOKUP(W81,祝日一覧!$A:$C,3,FALSE),"")</f>
        <v/>
      </c>
      <c r="X83" s="187" t="str">
        <f>IFERROR(VLOOKUP(X81,祝日一覧!$A:$C,3,FALSE),"")</f>
        <v/>
      </c>
      <c r="Y83" s="187" t="str">
        <f>IFERROR(VLOOKUP(Y81,祝日一覧!$A:$C,3,FALSE),"")</f>
        <v/>
      </c>
      <c r="Z83" s="187" t="str">
        <f>IFERROR(VLOOKUP(Z81,祝日一覧!$A:$C,3,FALSE),"")</f>
        <v/>
      </c>
      <c r="AA83" s="187" t="str">
        <f>IFERROR(VLOOKUP(AA81,祝日一覧!$A:$C,3,FALSE),"")</f>
        <v/>
      </c>
      <c r="AB83" s="187" t="str">
        <f>IFERROR(VLOOKUP(AB81,祝日一覧!$A:$C,3,FALSE),"")</f>
        <v/>
      </c>
      <c r="AC83" s="187" t="str">
        <f>IFERROR(VLOOKUP(AC81,祝日一覧!$A:$C,3,FALSE),"")</f>
        <v/>
      </c>
      <c r="AD83" s="187" t="str">
        <f>IFERROR(VLOOKUP(AD81,祝日一覧!$A:$C,3,FALSE),"")</f>
        <v/>
      </c>
      <c r="AE83" s="187" t="str">
        <f>IFERROR(VLOOKUP(AE81,祝日一覧!$A:$C,3,FALSE),"")</f>
        <v/>
      </c>
      <c r="AF83" s="187" t="str">
        <f>IFERROR(VLOOKUP(AF81,祝日一覧!$A:$C,3,FALSE),"")</f>
        <v/>
      </c>
      <c r="AG83" s="229" t="str">
        <f>IFERROR(VLOOKUP(AG81,祝日一覧!$A:$C,3,FALSE),"")</f>
        <v/>
      </c>
      <c r="AH83" s="202"/>
      <c r="AI83" s="193"/>
      <c r="AJ83" s="194"/>
      <c r="AK83" s="195"/>
      <c r="AL83" s="237"/>
      <c r="AM83" s="239"/>
      <c r="AN83" s="235"/>
      <c r="AO83" s="216"/>
      <c r="AP83" s="216"/>
      <c r="AQ83" s="57"/>
      <c r="AR83" s="58"/>
      <c r="AS83" s="50"/>
    </row>
    <row r="84" spans="2:45" s="4" customFormat="1" ht="20.100000000000001" customHeight="1" thickBot="1" x14ac:dyDescent="0.2">
      <c r="B84" s="186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217"/>
      <c r="AH84" s="244"/>
      <c r="AI84" s="5"/>
      <c r="AJ84" s="66" t="e">
        <f>AVERAGE(AJ85:AJ90)</f>
        <v>#DIV/0!</v>
      </c>
      <c r="AK84" s="33" t="e">
        <f>IF(AJ84&gt;=0.285,"達成","未")</f>
        <v>#DIV/0!</v>
      </c>
      <c r="AL84" s="116"/>
      <c r="AM84" s="117">
        <f>AVERAGE(AM85:AM89)</f>
        <v>0.32700421940928265</v>
      </c>
      <c r="AN84" s="109" t="s">
        <v>69</v>
      </c>
      <c r="AO84" s="93" t="s">
        <v>70</v>
      </c>
      <c r="AP84" s="94" t="s">
        <v>71</v>
      </c>
      <c r="AQ84" s="96" t="s">
        <v>72</v>
      </c>
      <c r="AR84" s="96" t="s">
        <v>59</v>
      </c>
      <c r="AS84" s="88" t="s">
        <v>68</v>
      </c>
    </row>
    <row r="85" spans="2:45" s="4" customFormat="1" ht="20.100000000000001" customHeight="1" x14ac:dyDescent="0.15">
      <c r="B85" s="69" t="str">
        <f>IF($R$5&lt;&gt;"",$R$5,"-")</f>
        <v>松江　氏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98"/>
      <c r="AH85" s="132" t="str">
        <f t="shared" ref="AH85:AH90" si="85">IF(B85="-",B85,"手入力")</f>
        <v>手入力</v>
      </c>
      <c r="AI85" s="99">
        <f t="shared" ref="AI85:AI90" si="86">AQ85</f>
        <v>0</v>
      </c>
      <c r="AJ85" s="100" t="str">
        <f>IFERROR(AI85/AO85,"")</f>
        <v/>
      </c>
      <c r="AK85" s="108" t="str">
        <f>IFERROR(IF(B85="-",B85,IF(AI85/AO85&gt;=0.285,"達成","未")),"-")</f>
        <v>-</v>
      </c>
      <c r="AL85" s="129">
        <f>AR85</f>
        <v>52</v>
      </c>
      <c r="AM85" s="119">
        <f>IFERROR(AL85/AP85,"")</f>
        <v>0.32911392405063289</v>
      </c>
      <c r="AN85" s="44">
        <f>COUNT(C81:AG81)</f>
        <v>31</v>
      </c>
      <c r="AO85" s="111">
        <f>IF(OR(B85="-",B85=""),0,IFERROR(AN85-AH85,))</f>
        <v>0</v>
      </c>
      <c r="AP85" s="75">
        <f>AO85+AP73</f>
        <v>158</v>
      </c>
      <c r="AQ85" s="74">
        <f>COUNTIF(C85:AG85,"○")</f>
        <v>0</v>
      </c>
      <c r="AR85" s="74">
        <f>AR73+AQ85</f>
        <v>52</v>
      </c>
      <c r="AS85" s="76">
        <f>IF(AS86&gt;=1,0,IF(SUM(AO85:AO90)=0,1,IF(AK84="達成",1,0)))</f>
        <v>0</v>
      </c>
    </row>
    <row r="86" spans="2:45" s="4" customFormat="1" ht="20.100000000000001" customHeight="1" x14ac:dyDescent="0.15">
      <c r="B86" s="60" t="str">
        <f>IF($S$5&lt;&gt;"",$S$5,"-")</f>
        <v>大田　氏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77"/>
      <c r="AH86" s="130" t="str">
        <f t="shared" si="85"/>
        <v>手入力</v>
      </c>
      <c r="AI86" s="65">
        <f t="shared" si="86"/>
        <v>0</v>
      </c>
      <c r="AJ86" s="53" t="str">
        <f>IFERROR(AI86/AO86,"")</f>
        <v/>
      </c>
      <c r="AK86" s="107" t="str">
        <f t="shared" ref="AK86:AK90" si="87">IFERROR(IF(B86="-",B86,IF(AI86/AO86&gt;=0.285,"達成","未")),"-")</f>
        <v>-</v>
      </c>
      <c r="AL86" s="128">
        <f>AR86</f>
        <v>51</v>
      </c>
      <c r="AM86" s="121">
        <f>IFERROR(AL86/AP86,"")</f>
        <v>0.32278481012658228</v>
      </c>
      <c r="AN86" s="44">
        <f>COUNT(C81:AG81)</f>
        <v>31</v>
      </c>
      <c r="AO86" s="111">
        <f>IF(OR(B86="-",B86=""),0,IFERROR(AN86-AH86,))</f>
        <v>0</v>
      </c>
      <c r="AP86" s="75">
        <f>AO86+AP74</f>
        <v>158</v>
      </c>
      <c r="AQ86" s="75">
        <f>COUNTIF(C86:AG86,"○")</f>
        <v>0</v>
      </c>
      <c r="AR86" s="75">
        <f>AR74+AQ86</f>
        <v>51</v>
      </c>
      <c r="AS86" s="49">
        <f>COUNTIF(AH85:AH90,"手入力")</f>
        <v>3</v>
      </c>
    </row>
    <row r="87" spans="2:45" s="4" customFormat="1" ht="20.100000000000001" customHeight="1" x14ac:dyDescent="0.15">
      <c r="B87" s="60" t="str">
        <f>IF($T$5&lt;&gt;"",$T$5,"-")</f>
        <v>浜田　氏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77"/>
      <c r="AH87" s="130" t="str">
        <f t="shared" si="85"/>
        <v>手入力</v>
      </c>
      <c r="AI87" s="65">
        <f t="shared" si="86"/>
        <v>0</v>
      </c>
      <c r="AJ87" s="53" t="str">
        <f>IFERROR(AI87/AO87,"")</f>
        <v/>
      </c>
      <c r="AK87" s="107" t="str">
        <f t="shared" si="87"/>
        <v>-</v>
      </c>
      <c r="AL87" s="128">
        <f>AR87</f>
        <v>52</v>
      </c>
      <c r="AM87" s="121">
        <f>IFERROR(AL87/AP87,"")</f>
        <v>0.32911392405063289</v>
      </c>
      <c r="AN87" s="44">
        <f>COUNT(C81:AG81)</f>
        <v>31</v>
      </c>
      <c r="AO87" s="111">
        <f t="shared" ref="AO87:AO90" si="88">IF(OR(B87="-",B87=""),0,IFERROR(AN87-AH87,))</f>
        <v>0</v>
      </c>
      <c r="AP87" s="75">
        <f t="shared" ref="AP87:AP90" si="89">AO87+AP75</f>
        <v>158</v>
      </c>
      <c r="AQ87" s="75">
        <f>COUNTIF(C87:AG87,"○")</f>
        <v>0</v>
      </c>
      <c r="AR87" s="75">
        <f t="shared" ref="AR87:AR89" si="90">AR75+AQ87</f>
        <v>52</v>
      </c>
      <c r="AS87" s="49"/>
    </row>
    <row r="88" spans="2:45" s="4" customFormat="1" ht="20.100000000000001" customHeight="1" x14ac:dyDescent="0.15">
      <c r="B88" s="60" t="str">
        <f>IF($U$5&lt;&gt;"",$U$5,"-")</f>
        <v>-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77"/>
      <c r="AH88" s="130" t="str">
        <f t="shared" si="85"/>
        <v>-</v>
      </c>
      <c r="AI88" s="65">
        <f t="shared" si="86"/>
        <v>0</v>
      </c>
      <c r="AJ88" s="53" t="str">
        <f t="shared" ref="AJ88:AJ89" si="91">IFERROR(AI88/AO88,"")</f>
        <v/>
      </c>
      <c r="AK88" s="107" t="str">
        <f t="shared" si="87"/>
        <v>-</v>
      </c>
      <c r="AL88" s="128">
        <f>AR88</f>
        <v>0</v>
      </c>
      <c r="AM88" s="121" t="str">
        <f>IFERROR(AL88/AP88,"")</f>
        <v/>
      </c>
      <c r="AN88" s="44">
        <f>COUNT(C81:AG81)</f>
        <v>31</v>
      </c>
      <c r="AO88" s="111">
        <f t="shared" si="88"/>
        <v>0</v>
      </c>
      <c r="AP88" s="75">
        <f t="shared" si="89"/>
        <v>0</v>
      </c>
      <c r="AQ88" s="75">
        <f>COUNTIF(C88:AG88,"○")</f>
        <v>0</v>
      </c>
      <c r="AR88" s="75">
        <f t="shared" si="90"/>
        <v>0</v>
      </c>
      <c r="AS88" s="49"/>
    </row>
    <row r="89" spans="2:45" s="4" customFormat="1" ht="20.100000000000001" customHeight="1" x14ac:dyDescent="0.15">
      <c r="B89" s="60" t="str">
        <f>IF($V$5&lt;&gt;"",$V$5,"-")</f>
        <v>-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77"/>
      <c r="AH89" s="130" t="str">
        <f t="shared" si="85"/>
        <v>-</v>
      </c>
      <c r="AI89" s="65">
        <f t="shared" si="86"/>
        <v>0</v>
      </c>
      <c r="AJ89" s="53" t="str">
        <f t="shared" si="91"/>
        <v/>
      </c>
      <c r="AK89" s="107" t="str">
        <f t="shared" si="87"/>
        <v>-</v>
      </c>
      <c r="AL89" s="128">
        <f>AR89</f>
        <v>0</v>
      </c>
      <c r="AM89" s="121" t="str">
        <f>IFERROR(AL89/AP89,"")</f>
        <v/>
      </c>
      <c r="AN89" s="44">
        <f>COUNT(C81:AG81)</f>
        <v>31</v>
      </c>
      <c r="AO89" s="111">
        <f t="shared" si="88"/>
        <v>0</v>
      </c>
      <c r="AP89" s="75">
        <f t="shared" si="89"/>
        <v>0</v>
      </c>
      <c r="AQ89" s="75">
        <f>COUNTIF(C89:AG89,"○")</f>
        <v>0</v>
      </c>
      <c r="AR89" s="75">
        <f t="shared" si="90"/>
        <v>0</v>
      </c>
      <c r="AS89" s="49"/>
    </row>
    <row r="90" spans="2:45" s="4" customFormat="1" ht="20.100000000000001" customHeight="1" thickBot="1" x14ac:dyDescent="0.2">
      <c r="B90" s="61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79"/>
      <c r="AH90" s="131" t="str">
        <f t="shared" si="85"/>
        <v>-</v>
      </c>
      <c r="AI90" s="5">
        <f t="shared" si="86"/>
        <v>0</v>
      </c>
      <c r="AJ90" s="66" t="str">
        <f>IFERROR(AI90/AO90,"")</f>
        <v/>
      </c>
      <c r="AK90" s="33" t="str">
        <f t="shared" si="87"/>
        <v>-</v>
      </c>
      <c r="AL90" s="122">
        <f t="shared" ref="AL90" si="92">AR90</f>
        <v>0</v>
      </c>
      <c r="AM90" s="117" t="str">
        <f t="shared" ref="AM90" si="93">IFERROR(AL90/AP90,"")</f>
        <v/>
      </c>
      <c r="AN90" s="44">
        <f>COUNT(C81:AG81)</f>
        <v>31</v>
      </c>
      <c r="AO90" s="111">
        <f t="shared" si="88"/>
        <v>0</v>
      </c>
      <c r="AP90" s="75">
        <f t="shared" si="89"/>
        <v>0</v>
      </c>
      <c r="AQ90" s="75">
        <f t="shared" ref="AQ90" si="94">COUNTIF(C90:AG90,"○")</f>
        <v>0</v>
      </c>
      <c r="AR90" s="75">
        <f>AR78+AQ90</f>
        <v>0</v>
      </c>
      <c r="AS90" s="49"/>
    </row>
    <row r="91" spans="2:45" ht="14.25" thickBot="1" x14ac:dyDescent="0.2">
      <c r="AR91" s="35"/>
    </row>
    <row r="92" spans="2:45" ht="13.5" customHeight="1" x14ac:dyDescent="0.15">
      <c r="B92" s="11" t="s">
        <v>0</v>
      </c>
      <c r="C92" s="199">
        <f>DATE(YEAR(C80),MONTH(C80)+1,DAY(C80))</f>
        <v>45597</v>
      </c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1" t="s">
        <v>17</v>
      </c>
      <c r="AI92" s="203" t="s">
        <v>48</v>
      </c>
      <c r="AJ92" s="204"/>
      <c r="AK92" s="205"/>
      <c r="AL92" s="240" t="s">
        <v>11</v>
      </c>
      <c r="AM92" s="241"/>
      <c r="AN92" s="234" t="s">
        <v>16</v>
      </c>
      <c r="AO92" s="215" t="s">
        <v>18</v>
      </c>
      <c r="AP92" s="189" t="s">
        <v>19</v>
      </c>
      <c r="AQ92" s="191"/>
      <c r="AR92" s="177"/>
    </row>
    <row r="93" spans="2:45" x14ac:dyDescent="0.15">
      <c r="B93" s="12" t="s">
        <v>1</v>
      </c>
      <c r="C93" s="13">
        <f>DATE(YEAR(C92),MONTH(C92),DAY(C92))</f>
        <v>45597</v>
      </c>
      <c r="D93" s="13">
        <f>IF(MONTH(DATE(YEAR(C93),MONTH(C93),DAY(C93)+1))=MONTH($C92),DATE(YEAR(C93),MONTH(C93),DAY(C93)+1),"")</f>
        <v>45598</v>
      </c>
      <c r="E93" s="13">
        <f t="shared" ref="E93:AG93" si="95">IF(MONTH(DATE(YEAR(D93),MONTH(D93),DAY(D93)+1))=MONTH($C92),DATE(YEAR(D93),MONTH(D93),DAY(D93)+1),"")</f>
        <v>45599</v>
      </c>
      <c r="F93" s="18">
        <f t="shared" si="95"/>
        <v>45600</v>
      </c>
      <c r="G93" s="13">
        <f t="shared" si="95"/>
        <v>45601</v>
      </c>
      <c r="H93" s="13">
        <f t="shared" si="95"/>
        <v>45602</v>
      </c>
      <c r="I93" s="13">
        <f t="shared" si="95"/>
        <v>45603</v>
      </c>
      <c r="J93" s="13">
        <f t="shared" si="95"/>
        <v>45604</v>
      </c>
      <c r="K93" s="13">
        <f t="shared" si="95"/>
        <v>45605</v>
      </c>
      <c r="L93" s="13">
        <f t="shared" si="95"/>
        <v>45606</v>
      </c>
      <c r="M93" s="13">
        <f t="shared" si="95"/>
        <v>45607</v>
      </c>
      <c r="N93" s="13">
        <f t="shared" si="95"/>
        <v>45608</v>
      </c>
      <c r="O93" s="13">
        <f t="shared" si="95"/>
        <v>45609</v>
      </c>
      <c r="P93" s="13">
        <f t="shared" si="95"/>
        <v>45610</v>
      </c>
      <c r="Q93" s="13">
        <f t="shared" si="95"/>
        <v>45611</v>
      </c>
      <c r="R93" s="13">
        <f t="shared" si="95"/>
        <v>45612</v>
      </c>
      <c r="S93" s="13">
        <f t="shared" si="95"/>
        <v>45613</v>
      </c>
      <c r="T93" s="13">
        <f t="shared" si="95"/>
        <v>45614</v>
      </c>
      <c r="U93" s="13">
        <f t="shared" si="95"/>
        <v>45615</v>
      </c>
      <c r="V93" s="13">
        <f t="shared" si="95"/>
        <v>45616</v>
      </c>
      <c r="W93" s="13">
        <f t="shared" si="95"/>
        <v>45617</v>
      </c>
      <c r="X93" s="13">
        <f t="shared" si="95"/>
        <v>45618</v>
      </c>
      <c r="Y93" s="13">
        <f t="shared" si="95"/>
        <v>45619</v>
      </c>
      <c r="Z93" s="13">
        <f t="shared" si="95"/>
        <v>45620</v>
      </c>
      <c r="AA93" s="13">
        <f t="shared" si="95"/>
        <v>45621</v>
      </c>
      <c r="AB93" s="13">
        <f t="shared" si="95"/>
        <v>45622</v>
      </c>
      <c r="AC93" s="13">
        <f t="shared" si="95"/>
        <v>45623</v>
      </c>
      <c r="AD93" s="13">
        <f t="shared" si="95"/>
        <v>45624</v>
      </c>
      <c r="AE93" s="13">
        <f t="shared" si="95"/>
        <v>45625</v>
      </c>
      <c r="AF93" s="13">
        <f t="shared" si="95"/>
        <v>45626</v>
      </c>
      <c r="AG93" s="32" t="str">
        <f t="shared" si="95"/>
        <v/>
      </c>
      <c r="AH93" s="202"/>
      <c r="AI93" s="206"/>
      <c r="AJ93" s="207"/>
      <c r="AK93" s="208"/>
      <c r="AL93" s="242"/>
      <c r="AM93" s="243"/>
      <c r="AN93" s="235"/>
      <c r="AO93" s="216"/>
      <c r="AP93" s="190"/>
      <c r="AQ93" s="191"/>
      <c r="AR93" s="177"/>
    </row>
    <row r="94" spans="2:45" x14ac:dyDescent="0.15">
      <c r="B94" s="12" t="s">
        <v>2</v>
      </c>
      <c r="C94" s="14" t="str">
        <f t="shared" ref="C94:AG94" si="96">TEXT(C93,"aaa")</f>
        <v>金</v>
      </c>
      <c r="D94" s="14" t="str">
        <f t="shared" si="96"/>
        <v>土</v>
      </c>
      <c r="E94" s="14" t="str">
        <f t="shared" si="96"/>
        <v>日</v>
      </c>
      <c r="F94" s="19" t="str">
        <f t="shared" si="96"/>
        <v>月</v>
      </c>
      <c r="G94" s="14" t="str">
        <f t="shared" si="96"/>
        <v>火</v>
      </c>
      <c r="H94" s="14" t="str">
        <f t="shared" si="96"/>
        <v>水</v>
      </c>
      <c r="I94" s="14" t="str">
        <f t="shared" si="96"/>
        <v>木</v>
      </c>
      <c r="J94" s="14" t="str">
        <f t="shared" si="96"/>
        <v>金</v>
      </c>
      <c r="K94" s="14" t="str">
        <f t="shared" si="96"/>
        <v>土</v>
      </c>
      <c r="L94" s="14" t="str">
        <f t="shared" si="96"/>
        <v>日</v>
      </c>
      <c r="M94" s="14" t="str">
        <f t="shared" si="96"/>
        <v>月</v>
      </c>
      <c r="N94" s="14" t="str">
        <f t="shared" si="96"/>
        <v>火</v>
      </c>
      <c r="O94" s="14" t="str">
        <f t="shared" si="96"/>
        <v>水</v>
      </c>
      <c r="P94" s="14" t="str">
        <f t="shared" si="96"/>
        <v>木</v>
      </c>
      <c r="Q94" s="14" t="str">
        <f t="shared" si="96"/>
        <v>金</v>
      </c>
      <c r="R94" s="14" t="str">
        <f t="shared" si="96"/>
        <v>土</v>
      </c>
      <c r="S94" s="14" t="str">
        <f t="shared" si="96"/>
        <v>日</v>
      </c>
      <c r="T94" s="14" t="str">
        <f t="shared" si="96"/>
        <v>月</v>
      </c>
      <c r="U94" s="14" t="str">
        <f t="shared" si="96"/>
        <v>火</v>
      </c>
      <c r="V94" s="14" t="str">
        <f t="shared" si="96"/>
        <v>水</v>
      </c>
      <c r="W94" s="14" t="str">
        <f t="shared" si="96"/>
        <v>木</v>
      </c>
      <c r="X94" s="14" t="str">
        <f t="shared" si="96"/>
        <v>金</v>
      </c>
      <c r="Y94" s="14" t="str">
        <f t="shared" si="96"/>
        <v>土</v>
      </c>
      <c r="Z94" s="14" t="str">
        <f t="shared" si="96"/>
        <v>日</v>
      </c>
      <c r="AA94" s="14" t="str">
        <f t="shared" si="96"/>
        <v>月</v>
      </c>
      <c r="AB94" s="14" t="str">
        <f t="shared" si="96"/>
        <v>火</v>
      </c>
      <c r="AC94" s="14" t="str">
        <f t="shared" si="96"/>
        <v>水</v>
      </c>
      <c r="AD94" s="14" t="str">
        <f t="shared" si="96"/>
        <v>木</v>
      </c>
      <c r="AE94" s="14" t="str">
        <f t="shared" si="96"/>
        <v>金</v>
      </c>
      <c r="AF94" s="14" t="str">
        <f t="shared" si="96"/>
        <v>土</v>
      </c>
      <c r="AG94" s="77" t="str">
        <f t="shared" si="96"/>
        <v/>
      </c>
      <c r="AH94" s="202"/>
      <c r="AI94" s="193" t="s">
        <v>42</v>
      </c>
      <c r="AJ94" s="194" t="s">
        <v>12</v>
      </c>
      <c r="AK94" s="195" t="s">
        <v>49</v>
      </c>
      <c r="AL94" s="236" t="s">
        <v>42</v>
      </c>
      <c r="AM94" s="238" t="s">
        <v>13</v>
      </c>
      <c r="AN94" s="234">
        <f>COUNT(C93:AG93)</f>
        <v>30</v>
      </c>
      <c r="AO94" s="215">
        <f>AN94-AH94</f>
        <v>30</v>
      </c>
      <c r="AP94" s="215">
        <f>SUM(AO$8:AO96)</f>
        <v>718</v>
      </c>
      <c r="AQ94" s="56"/>
      <c r="AR94" s="55"/>
    </row>
    <row r="95" spans="2:45" s="3" customFormat="1" ht="61.5" customHeight="1" x14ac:dyDescent="0.15">
      <c r="B95" s="185" t="s">
        <v>3</v>
      </c>
      <c r="C95" s="187" t="str">
        <f>IFERROR(VLOOKUP(C93,祝日一覧!$A:$C,3,FALSE),"")</f>
        <v/>
      </c>
      <c r="D95" s="187" t="str">
        <f>IFERROR(VLOOKUP(D93,祝日一覧!$A:$C,3,FALSE),"")</f>
        <v/>
      </c>
      <c r="E95" s="187" t="str">
        <f>IFERROR(VLOOKUP(E93,祝日一覧!$A:$C,3,FALSE),"")</f>
        <v>文化の日</v>
      </c>
      <c r="F95" s="187" t="str">
        <f>IFERROR(VLOOKUP(F93,祝日一覧!$A:$C,3,FALSE),"")</f>
        <v>振替休日</v>
      </c>
      <c r="G95" s="187" t="str">
        <f>IFERROR(VLOOKUP(G93,祝日一覧!$A:$C,3,FALSE),"")</f>
        <v/>
      </c>
      <c r="H95" s="187" t="str">
        <f>IFERROR(VLOOKUP(H93,祝日一覧!$A:$C,3,FALSE),"")</f>
        <v/>
      </c>
      <c r="I95" s="187" t="str">
        <f>IFERROR(VLOOKUP(I93,祝日一覧!$A:$C,3,FALSE),"")</f>
        <v/>
      </c>
      <c r="J95" s="187" t="str">
        <f>IFERROR(VLOOKUP(J93,祝日一覧!$A:$C,3,FALSE),"")</f>
        <v/>
      </c>
      <c r="K95" s="187" t="str">
        <f>IFERROR(VLOOKUP(K93,祝日一覧!$A:$C,3,FALSE),"")</f>
        <v/>
      </c>
      <c r="L95" s="187" t="str">
        <f>IFERROR(VLOOKUP(L93,祝日一覧!$A:$C,3,FALSE),"")</f>
        <v/>
      </c>
      <c r="M95" s="187" t="str">
        <f>IFERROR(VLOOKUP(M93,祝日一覧!$A:$C,3,FALSE),"")</f>
        <v/>
      </c>
      <c r="N95" s="187" t="str">
        <f>IFERROR(VLOOKUP(N93,祝日一覧!$A:$C,3,FALSE),"")</f>
        <v/>
      </c>
      <c r="O95" s="187" t="str">
        <f>IFERROR(VLOOKUP(O93,祝日一覧!$A:$C,3,FALSE),"")</f>
        <v/>
      </c>
      <c r="P95" s="187" t="str">
        <f>IFERROR(VLOOKUP(P93,祝日一覧!$A:$C,3,FALSE),"")</f>
        <v/>
      </c>
      <c r="Q95" s="187" t="str">
        <f>IFERROR(VLOOKUP(Q93,祝日一覧!$A:$C,3,FALSE),"")</f>
        <v/>
      </c>
      <c r="R95" s="187" t="str">
        <f>IFERROR(VLOOKUP(R93,祝日一覧!$A:$C,3,FALSE),"")</f>
        <v/>
      </c>
      <c r="S95" s="187" t="str">
        <f>IFERROR(VLOOKUP(S93,祝日一覧!$A:$C,3,FALSE),"")</f>
        <v/>
      </c>
      <c r="T95" s="187" t="str">
        <f>IFERROR(VLOOKUP(T93,祝日一覧!$A:$C,3,FALSE),"")</f>
        <v/>
      </c>
      <c r="U95" s="187" t="str">
        <f>IFERROR(VLOOKUP(U93,祝日一覧!$A:$C,3,FALSE),"")</f>
        <v/>
      </c>
      <c r="V95" s="187" t="str">
        <f>IFERROR(VLOOKUP(V93,祝日一覧!$A:$C,3,FALSE),"")</f>
        <v/>
      </c>
      <c r="W95" s="187" t="str">
        <f>IFERROR(VLOOKUP(W93,祝日一覧!$A:$C,3,FALSE),"")</f>
        <v/>
      </c>
      <c r="X95" s="187" t="str">
        <f>IFERROR(VLOOKUP(X93,祝日一覧!$A:$C,3,FALSE),"")</f>
        <v/>
      </c>
      <c r="Y95" s="187" t="str">
        <f>IFERROR(VLOOKUP(Y93,祝日一覧!$A:$C,3,FALSE),"")</f>
        <v>勤労感謝の日</v>
      </c>
      <c r="Z95" s="187" t="str">
        <f>IFERROR(VLOOKUP(Z93,祝日一覧!$A:$C,3,FALSE),"")</f>
        <v/>
      </c>
      <c r="AA95" s="187" t="str">
        <f>IFERROR(VLOOKUP(AA93,祝日一覧!$A:$C,3,FALSE),"")</f>
        <v/>
      </c>
      <c r="AB95" s="187" t="str">
        <f>IFERROR(VLOOKUP(AB93,祝日一覧!$A:$C,3,FALSE),"")</f>
        <v/>
      </c>
      <c r="AC95" s="187" t="str">
        <f>IFERROR(VLOOKUP(AC93,祝日一覧!$A:$C,3,FALSE),"")</f>
        <v/>
      </c>
      <c r="AD95" s="187" t="str">
        <f>IFERROR(VLOOKUP(AD93,祝日一覧!$A:$C,3,FALSE),"")</f>
        <v/>
      </c>
      <c r="AE95" s="187" t="str">
        <f>IFERROR(VLOOKUP(AE93,祝日一覧!$A:$C,3,FALSE),"")</f>
        <v/>
      </c>
      <c r="AF95" s="187" t="str">
        <f>IFERROR(VLOOKUP(AF93,祝日一覧!$A:$C,3,FALSE),"")</f>
        <v/>
      </c>
      <c r="AG95" s="229" t="str">
        <f>IFERROR(VLOOKUP(AG93,祝日一覧!$A:$C,3,FALSE),"")</f>
        <v/>
      </c>
      <c r="AH95" s="202"/>
      <c r="AI95" s="193"/>
      <c r="AJ95" s="194"/>
      <c r="AK95" s="195"/>
      <c r="AL95" s="237"/>
      <c r="AM95" s="239"/>
      <c r="AN95" s="235"/>
      <c r="AO95" s="216"/>
      <c r="AP95" s="216"/>
      <c r="AQ95" s="57"/>
      <c r="AR95" s="58"/>
      <c r="AS95" s="50"/>
    </row>
    <row r="96" spans="2:45" s="4" customFormat="1" ht="20.100000000000001" customHeight="1" thickBot="1" x14ac:dyDescent="0.2">
      <c r="B96" s="186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217"/>
      <c r="AH96" s="244"/>
      <c r="AI96" s="5"/>
      <c r="AJ96" s="66" t="e">
        <f>AVERAGE(AJ97:AJ102)</f>
        <v>#DIV/0!</v>
      </c>
      <c r="AK96" s="33" t="e">
        <f>IF(AJ96&gt;=0.285,"達成","未")</f>
        <v>#DIV/0!</v>
      </c>
      <c r="AL96" s="116"/>
      <c r="AM96" s="117">
        <f>AVERAGE(AM97:AM101)</f>
        <v>0.32700421940928265</v>
      </c>
      <c r="AN96" s="109" t="s">
        <v>69</v>
      </c>
      <c r="AO96" s="93" t="s">
        <v>70</v>
      </c>
      <c r="AP96" s="94" t="s">
        <v>71</v>
      </c>
      <c r="AQ96" s="96" t="s">
        <v>72</v>
      </c>
      <c r="AR96" s="96" t="s">
        <v>59</v>
      </c>
      <c r="AS96" s="88" t="s">
        <v>68</v>
      </c>
    </row>
    <row r="97" spans="1:45" s="4" customFormat="1" ht="20.100000000000001" customHeight="1" x14ac:dyDescent="0.15">
      <c r="B97" s="69" t="str">
        <f>IF($R$5&lt;&gt;"",$R$5,"-")</f>
        <v>松江　氏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7"/>
      <c r="AH97" s="134" t="str">
        <f t="shared" ref="AH97:AH102" si="97">IF(B97="-",B97,"手入力")</f>
        <v>手入力</v>
      </c>
      <c r="AI97" s="63">
        <f t="shared" ref="AI97:AI102" si="98">AQ97</f>
        <v>0</v>
      </c>
      <c r="AJ97" s="64" t="str">
        <f>IFERROR(AI97/AO97,"")</f>
        <v/>
      </c>
      <c r="AK97" s="106" t="str">
        <f>IFERROR(IF(B97="-",B97,IF(AI97/AO97&gt;=0.285,"達成","未")),"-")</f>
        <v>-</v>
      </c>
      <c r="AL97" s="126">
        <f>AR97</f>
        <v>52</v>
      </c>
      <c r="AM97" s="127">
        <f>IFERROR(AL97/AP97,"")</f>
        <v>0.32911392405063289</v>
      </c>
      <c r="AN97" s="44">
        <f>COUNT(C93:AG93)</f>
        <v>30</v>
      </c>
      <c r="AO97" s="111">
        <f>IF(OR(B97="-",B97=""),0,IFERROR(AN97-AH97,))</f>
        <v>0</v>
      </c>
      <c r="AP97" s="75">
        <f>AO97+AP85</f>
        <v>158</v>
      </c>
      <c r="AQ97" s="74">
        <f>COUNTIF(C97:AG97,"○")</f>
        <v>0</v>
      </c>
      <c r="AR97" s="74">
        <f>AR85+AQ97</f>
        <v>52</v>
      </c>
      <c r="AS97" s="76">
        <f>IF(AS98&gt;=1,0,IF(SUM(AO97:AO102)=0,1,IF(AK96="達成",1,0)))</f>
        <v>0</v>
      </c>
    </row>
    <row r="98" spans="1:45" s="4" customFormat="1" ht="20.100000000000001" customHeight="1" x14ac:dyDescent="0.15">
      <c r="B98" s="60" t="str">
        <f>IF($S$5&lt;&gt;"",$S$5,"-")</f>
        <v>大田　氏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70"/>
      <c r="AH98" s="135" t="str">
        <f t="shared" si="97"/>
        <v>手入力</v>
      </c>
      <c r="AI98" s="65">
        <f t="shared" si="98"/>
        <v>0</v>
      </c>
      <c r="AJ98" s="53" t="str">
        <f>IFERROR(AI98/AO98,"")</f>
        <v/>
      </c>
      <c r="AK98" s="107" t="str">
        <f t="shared" ref="AK98:AK102" si="99">IFERROR(IF(B98="-",B98,IF(AI98/AO98&gt;=0.285,"達成","未")),"-")</f>
        <v>-</v>
      </c>
      <c r="AL98" s="128">
        <f>AR98</f>
        <v>51</v>
      </c>
      <c r="AM98" s="121">
        <f>IFERROR(AL98/AP98,"")</f>
        <v>0.32278481012658228</v>
      </c>
      <c r="AN98" s="44">
        <f>COUNT(C93:AG93)</f>
        <v>30</v>
      </c>
      <c r="AO98" s="111">
        <f>IF(OR(B98="-",B98=""),0,IFERROR(AN98-AH98,))</f>
        <v>0</v>
      </c>
      <c r="AP98" s="75">
        <f>AO98+AP86</f>
        <v>158</v>
      </c>
      <c r="AQ98" s="75">
        <f>COUNTIF(C98:AG98,"○")</f>
        <v>0</v>
      </c>
      <c r="AR98" s="75">
        <f>AR86+AQ98</f>
        <v>51</v>
      </c>
      <c r="AS98" s="49">
        <f>COUNTIF(AH97:AH102,"手入力")</f>
        <v>3</v>
      </c>
    </row>
    <row r="99" spans="1:45" s="4" customFormat="1" ht="20.100000000000001" customHeight="1" x14ac:dyDescent="0.15">
      <c r="B99" s="60" t="str">
        <f>IF($T$5&lt;&gt;"",$T$5,"-")</f>
        <v>浜田　氏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70"/>
      <c r="AH99" s="135" t="str">
        <f t="shared" si="97"/>
        <v>手入力</v>
      </c>
      <c r="AI99" s="65">
        <f t="shared" si="98"/>
        <v>0</v>
      </c>
      <c r="AJ99" s="53" t="str">
        <f>IFERROR(AI99/AO99,"")</f>
        <v/>
      </c>
      <c r="AK99" s="107" t="str">
        <f t="shared" si="99"/>
        <v>-</v>
      </c>
      <c r="AL99" s="128">
        <f>AR99</f>
        <v>52</v>
      </c>
      <c r="AM99" s="121">
        <f>IFERROR(AL99/AP99,"")</f>
        <v>0.32911392405063289</v>
      </c>
      <c r="AN99" s="44">
        <f>COUNT(C93:AG93)</f>
        <v>30</v>
      </c>
      <c r="AO99" s="111">
        <f t="shared" ref="AO99:AO102" si="100">IF(OR(B99="-",B99=""),0,IFERROR(AN99-AH99,))</f>
        <v>0</v>
      </c>
      <c r="AP99" s="75">
        <f t="shared" ref="AP99:AP102" si="101">AO99+AP87</f>
        <v>158</v>
      </c>
      <c r="AQ99" s="75">
        <f>COUNTIF(C99:AG99,"○")</f>
        <v>0</v>
      </c>
      <c r="AR99" s="75">
        <f t="shared" ref="AR99:AR101" si="102">AR87+AQ99</f>
        <v>52</v>
      </c>
      <c r="AS99" s="49"/>
    </row>
    <row r="100" spans="1:45" s="4" customFormat="1" ht="20.100000000000001" customHeight="1" x14ac:dyDescent="0.15">
      <c r="B100" s="60" t="str">
        <f>IF($U$5&lt;&gt;"",$U$5,"-")</f>
        <v>-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70"/>
      <c r="AH100" s="135" t="str">
        <f t="shared" si="97"/>
        <v>-</v>
      </c>
      <c r="AI100" s="65">
        <f t="shared" si="98"/>
        <v>0</v>
      </c>
      <c r="AJ100" s="53" t="str">
        <f t="shared" ref="AJ100:AJ101" si="103">IFERROR(AI100/AO100,"")</f>
        <v/>
      </c>
      <c r="AK100" s="107" t="str">
        <f t="shared" si="99"/>
        <v>-</v>
      </c>
      <c r="AL100" s="128">
        <f>AR100</f>
        <v>0</v>
      </c>
      <c r="AM100" s="121" t="str">
        <f>IFERROR(AL100/AP100,"")</f>
        <v/>
      </c>
      <c r="AN100" s="44">
        <f>COUNT(C93:AG93)</f>
        <v>30</v>
      </c>
      <c r="AO100" s="111">
        <f t="shared" si="100"/>
        <v>0</v>
      </c>
      <c r="AP100" s="75">
        <f t="shared" si="101"/>
        <v>0</v>
      </c>
      <c r="AQ100" s="75">
        <f>COUNTIF(C100:AG100,"○")</f>
        <v>0</v>
      </c>
      <c r="AR100" s="75">
        <f t="shared" si="102"/>
        <v>0</v>
      </c>
      <c r="AS100" s="49"/>
    </row>
    <row r="101" spans="1:45" s="4" customFormat="1" ht="20.100000000000001" customHeight="1" x14ac:dyDescent="0.15">
      <c r="B101" s="60" t="str">
        <f>IF($V$5&lt;&gt;"",$V$5,"-")</f>
        <v>-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70"/>
      <c r="AH101" s="135" t="str">
        <f t="shared" si="97"/>
        <v>-</v>
      </c>
      <c r="AI101" s="65">
        <f t="shared" si="98"/>
        <v>0</v>
      </c>
      <c r="AJ101" s="53" t="str">
        <f t="shared" si="103"/>
        <v/>
      </c>
      <c r="AK101" s="107" t="str">
        <f t="shared" si="99"/>
        <v>-</v>
      </c>
      <c r="AL101" s="128">
        <f>AR101</f>
        <v>0</v>
      </c>
      <c r="AM101" s="121" t="str">
        <f>IFERROR(AL101/AP101,"")</f>
        <v/>
      </c>
      <c r="AN101" s="44">
        <f>COUNT(C93:AG93)</f>
        <v>30</v>
      </c>
      <c r="AO101" s="111">
        <f t="shared" si="100"/>
        <v>0</v>
      </c>
      <c r="AP101" s="75">
        <f t="shared" si="101"/>
        <v>0</v>
      </c>
      <c r="AQ101" s="75">
        <f>COUNTIF(C101:AG101,"○")</f>
        <v>0</v>
      </c>
      <c r="AR101" s="75">
        <f t="shared" si="102"/>
        <v>0</v>
      </c>
      <c r="AS101" s="49"/>
    </row>
    <row r="102" spans="1:45" s="4" customFormat="1" ht="20.100000000000001" customHeight="1" thickBot="1" x14ac:dyDescent="0.2">
      <c r="B102" s="61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71"/>
      <c r="AH102" s="136" t="str">
        <f t="shared" si="97"/>
        <v>-</v>
      </c>
      <c r="AI102" s="5">
        <f t="shared" si="98"/>
        <v>0</v>
      </c>
      <c r="AJ102" s="66" t="str">
        <f>IFERROR(AI102/AO102,"")</f>
        <v/>
      </c>
      <c r="AK102" s="33" t="str">
        <f t="shared" si="99"/>
        <v>-</v>
      </c>
      <c r="AL102" s="122">
        <f t="shared" ref="AL102" si="104">AR102</f>
        <v>0</v>
      </c>
      <c r="AM102" s="117" t="str">
        <f t="shared" ref="AM102" si="105">IFERROR(AL102/AP102,"")</f>
        <v/>
      </c>
      <c r="AN102" s="44">
        <f>COUNT(C93:AG93)</f>
        <v>30</v>
      </c>
      <c r="AO102" s="111">
        <f t="shared" si="100"/>
        <v>0</v>
      </c>
      <c r="AP102" s="75">
        <f t="shared" si="101"/>
        <v>0</v>
      </c>
      <c r="AQ102" s="75">
        <f t="shared" ref="AQ102" si="106">COUNTIF(C102:AG102,"○")</f>
        <v>0</v>
      </c>
      <c r="AR102" s="75">
        <f>AR90+AQ102</f>
        <v>0</v>
      </c>
      <c r="AS102" s="49"/>
    </row>
    <row r="103" spans="1:45" s="4" customFormat="1" ht="14.25" thickBot="1" x14ac:dyDescent="0.2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49"/>
      <c r="AK103" s="2"/>
      <c r="AL103" s="2"/>
      <c r="AM103" s="2"/>
      <c r="AN103" s="35"/>
      <c r="AO103" s="35"/>
      <c r="AP103" s="35"/>
      <c r="AQ103" s="35"/>
      <c r="AR103" s="35"/>
    </row>
    <row r="104" spans="1:45" s="4" customFormat="1" ht="13.5" customHeight="1" x14ac:dyDescent="0.15">
      <c r="A104" s="2"/>
      <c r="B104" s="85" t="s">
        <v>0</v>
      </c>
      <c r="C104" s="199">
        <f>DATE(YEAR(C92),MONTH(C92)+1,DAY(C92))</f>
        <v>45627</v>
      </c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45" t="s">
        <v>17</v>
      </c>
      <c r="AI104" s="203" t="s">
        <v>48</v>
      </c>
      <c r="AJ104" s="204"/>
      <c r="AK104" s="205"/>
      <c r="AL104" s="240" t="s">
        <v>11</v>
      </c>
      <c r="AM104" s="241"/>
      <c r="AN104" s="234" t="s">
        <v>16</v>
      </c>
      <c r="AO104" s="215" t="s">
        <v>18</v>
      </c>
      <c r="AP104" s="189" t="s">
        <v>19</v>
      </c>
      <c r="AQ104" s="191"/>
      <c r="AR104" s="177"/>
    </row>
    <row r="105" spans="1:45" s="4" customFormat="1" x14ac:dyDescent="0.15">
      <c r="A105" s="2"/>
      <c r="B105" s="12" t="s">
        <v>1</v>
      </c>
      <c r="C105" s="13">
        <f>DATE(YEAR(C104),MONTH(C104),DAY(C104))</f>
        <v>45627</v>
      </c>
      <c r="D105" s="13">
        <f>IF(MONTH(DATE(YEAR(C105),MONTH(C105),DAY(C105)+1))=MONTH($C104),DATE(YEAR(C105),MONTH(C105),DAY(C105)+1),"")</f>
        <v>45628</v>
      </c>
      <c r="E105" s="13">
        <f t="shared" ref="E105:AG105" si="107">IF(MONTH(DATE(YEAR(D105),MONTH(D105),DAY(D105)+1))=MONTH($C104),DATE(YEAR(D105),MONTH(D105),DAY(D105)+1),"")</f>
        <v>45629</v>
      </c>
      <c r="F105" s="18">
        <f t="shared" si="107"/>
        <v>45630</v>
      </c>
      <c r="G105" s="13">
        <f t="shared" si="107"/>
        <v>45631</v>
      </c>
      <c r="H105" s="13">
        <f t="shared" si="107"/>
        <v>45632</v>
      </c>
      <c r="I105" s="13">
        <f t="shared" si="107"/>
        <v>45633</v>
      </c>
      <c r="J105" s="13">
        <f t="shared" si="107"/>
        <v>45634</v>
      </c>
      <c r="K105" s="13">
        <f t="shared" si="107"/>
        <v>45635</v>
      </c>
      <c r="L105" s="13">
        <f t="shared" si="107"/>
        <v>45636</v>
      </c>
      <c r="M105" s="13">
        <f t="shared" si="107"/>
        <v>45637</v>
      </c>
      <c r="N105" s="13">
        <f t="shared" si="107"/>
        <v>45638</v>
      </c>
      <c r="O105" s="13">
        <f t="shared" si="107"/>
        <v>45639</v>
      </c>
      <c r="P105" s="13">
        <f t="shared" si="107"/>
        <v>45640</v>
      </c>
      <c r="Q105" s="13">
        <f t="shared" si="107"/>
        <v>45641</v>
      </c>
      <c r="R105" s="13">
        <f t="shared" si="107"/>
        <v>45642</v>
      </c>
      <c r="S105" s="13">
        <f t="shared" si="107"/>
        <v>45643</v>
      </c>
      <c r="T105" s="13">
        <f t="shared" si="107"/>
        <v>45644</v>
      </c>
      <c r="U105" s="13">
        <f t="shared" si="107"/>
        <v>45645</v>
      </c>
      <c r="V105" s="13">
        <f t="shared" si="107"/>
        <v>45646</v>
      </c>
      <c r="W105" s="13">
        <f t="shared" si="107"/>
        <v>45647</v>
      </c>
      <c r="X105" s="13">
        <f t="shared" si="107"/>
        <v>45648</v>
      </c>
      <c r="Y105" s="13">
        <f t="shared" si="107"/>
        <v>45649</v>
      </c>
      <c r="Z105" s="13">
        <f t="shared" si="107"/>
        <v>45650</v>
      </c>
      <c r="AA105" s="13">
        <f t="shared" si="107"/>
        <v>45651</v>
      </c>
      <c r="AB105" s="13">
        <f t="shared" si="107"/>
        <v>45652</v>
      </c>
      <c r="AC105" s="13">
        <f t="shared" si="107"/>
        <v>45653</v>
      </c>
      <c r="AD105" s="13">
        <f t="shared" si="107"/>
        <v>45654</v>
      </c>
      <c r="AE105" s="13">
        <f t="shared" si="107"/>
        <v>45655</v>
      </c>
      <c r="AF105" s="20">
        <f t="shared" si="107"/>
        <v>45656</v>
      </c>
      <c r="AG105" s="20">
        <f t="shared" si="107"/>
        <v>45657</v>
      </c>
      <c r="AH105" s="246"/>
      <c r="AI105" s="206"/>
      <c r="AJ105" s="207"/>
      <c r="AK105" s="208"/>
      <c r="AL105" s="242"/>
      <c r="AM105" s="243"/>
      <c r="AN105" s="235"/>
      <c r="AO105" s="216"/>
      <c r="AP105" s="190"/>
      <c r="AQ105" s="191"/>
      <c r="AR105" s="177"/>
    </row>
    <row r="106" spans="1:45" s="4" customFormat="1" x14ac:dyDescent="0.15">
      <c r="A106" s="2"/>
      <c r="B106" s="12" t="s">
        <v>2</v>
      </c>
      <c r="C106" s="14" t="str">
        <f t="shared" ref="C106:AG106" si="108">TEXT(C105,"aaa")</f>
        <v>日</v>
      </c>
      <c r="D106" s="14" t="str">
        <f t="shared" si="108"/>
        <v>月</v>
      </c>
      <c r="E106" s="14" t="str">
        <f t="shared" si="108"/>
        <v>火</v>
      </c>
      <c r="F106" s="19" t="str">
        <f t="shared" si="108"/>
        <v>水</v>
      </c>
      <c r="G106" s="14" t="str">
        <f t="shared" si="108"/>
        <v>木</v>
      </c>
      <c r="H106" s="14" t="str">
        <f t="shared" si="108"/>
        <v>金</v>
      </c>
      <c r="I106" s="14" t="str">
        <f t="shared" si="108"/>
        <v>土</v>
      </c>
      <c r="J106" s="14" t="str">
        <f t="shared" si="108"/>
        <v>日</v>
      </c>
      <c r="K106" s="14" t="str">
        <f t="shared" si="108"/>
        <v>月</v>
      </c>
      <c r="L106" s="14" t="str">
        <f t="shared" si="108"/>
        <v>火</v>
      </c>
      <c r="M106" s="14" t="str">
        <f t="shared" si="108"/>
        <v>水</v>
      </c>
      <c r="N106" s="14" t="str">
        <f t="shared" si="108"/>
        <v>木</v>
      </c>
      <c r="O106" s="14" t="str">
        <f t="shared" si="108"/>
        <v>金</v>
      </c>
      <c r="P106" s="14" t="str">
        <f t="shared" si="108"/>
        <v>土</v>
      </c>
      <c r="Q106" s="14" t="str">
        <f t="shared" si="108"/>
        <v>日</v>
      </c>
      <c r="R106" s="14" t="str">
        <f t="shared" si="108"/>
        <v>月</v>
      </c>
      <c r="S106" s="14" t="str">
        <f t="shared" si="108"/>
        <v>火</v>
      </c>
      <c r="T106" s="14" t="str">
        <f t="shared" si="108"/>
        <v>水</v>
      </c>
      <c r="U106" s="14" t="str">
        <f t="shared" si="108"/>
        <v>木</v>
      </c>
      <c r="V106" s="14" t="str">
        <f t="shared" si="108"/>
        <v>金</v>
      </c>
      <c r="W106" s="14" t="str">
        <f t="shared" si="108"/>
        <v>土</v>
      </c>
      <c r="X106" s="14" t="str">
        <f t="shared" si="108"/>
        <v>日</v>
      </c>
      <c r="Y106" s="14" t="str">
        <f t="shared" si="108"/>
        <v>月</v>
      </c>
      <c r="Z106" s="14" t="str">
        <f t="shared" si="108"/>
        <v>火</v>
      </c>
      <c r="AA106" s="14" t="str">
        <f t="shared" si="108"/>
        <v>水</v>
      </c>
      <c r="AB106" s="14" t="str">
        <f t="shared" si="108"/>
        <v>木</v>
      </c>
      <c r="AC106" s="14" t="str">
        <f t="shared" si="108"/>
        <v>金</v>
      </c>
      <c r="AD106" s="14" t="str">
        <f t="shared" si="108"/>
        <v>土</v>
      </c>
      <c r="AE106" s="14" t="str">
        <f t="shared" si="108"/>
        <v>日</v>
      </c>
      <c r="AF106" s="21" t="str">
        <f t="shared" si="108"/>
        <v>月</v>
      </c>
      <c r="AG106" s="21" t="str">
        <f t="shared" si="108"/>
        <v>火</v>
      </c>
      <c r="AH106" s="246"/>
      <c r="AI106" s="193" t="s">
        <v>42</v>
      </c>
      <c r="AJ106" s="194" t="s">
        <v>12</v>
      </c>
      <c r="AK106" s="195" t="s">
        <v>49</v>
      </c>
      <c r="AL106" s="236" t="s">
        <v>42</v>
      </c>
      <c r="AM106" s="238" t="s">
        <v>13</v>
      </c>
      <c r="AN106" s="234">
        <f>COUNT(C105:AG105)</f>
        <v>31</v>
      </c>
      <c r="AO106" s="215">
        <f>AN106-AH106</f>
        <v>31</v>
      </c>
      <c r="AP106" s="215">
        <f>SUM(AO$8:AO108)</f>
        <v>749</v>
      </c>
      <c r="AQ106" s="56"/>
      <c r="AR106" s="55"/>
    </row>
    <row r="107" spans="1:45" s="4" customFormat="1" ht="61.5" customHeight="1" x14ac:dyDescent="0.15">
      <c r="A107" s="3"/>
      <c r="B107" s="185" t="s">
        <v>3</v>
      </c>
      <c r="C107" s="187" t="str">
        <f>IFERROR(VLOOKUP(C105,祝日一覧!$A:$C,3,FALSE),"")</f>
        <v/>
      </c>
      <c r="D107" s="187" t="str">
        <f>IFERROR(VLOOKUP(D105,祝日一覧!$A:$C,3,FALSE),"")</f>
        <v/>
      </c>
      <c r="E107" s="187" t="str">
        <f>IFERROR(VLOOKUP(E105,祝日一覧!$A:$C,3,FALSE),"")</f>
        <v/>
      </c>
      <c r="F107" s="187" t="str">
        <f>IFERROR(VLOOKUP(F105,祝日一覧!$A:$C,3,FALSE),"")</f>
        <v/>
      </c>
      <c r="G107" s="187" t="str">
        <f>IFERROR(VLOOKUP(G105,祝日一覧!$A:$C,3,FALSE),"")</f>
        <v/>
      </c>
      <c r="H107" s="187" t="str">
        <f>IFERROR(VLOOKUP(H105,祝日一覧!$A:$C,3,FALSE),"")</f>
        <v/>
      </c>
      <c r="I107" s="187" t="str">
        <f>IFERROR(VLOOKUP(I105,祝日一覧!$A:$C,3,FALSE),"")</f>
        <v/>
      </c>
      <c r="J107" s="187" t="str">
        <f>IFERROR(VLOOKUP(J105,祝日一覧!$A:$C,3,FALSE),"")</f>
        <v/>
      </c>
      <c r="K107" s="187" t="str">
        <f>IFERROR(VLOOKUP(K105,祝日一覧!$A:$C,3,FALSE),"")</f>
        <v/>
      </c>
      <c r="L107" s="187" t="str">
        <f>IFERROR(VLOOKUP(L105,祝日一覧!$A:$C,3,FALSE),"")</f>
        <v/>
      </c>
      <c r="M107" s="187" t="str">
        <f>IFERROR(VLOOKUP(M105,祝日一覧!$A:$C,3,FALSE),"")</f>
        <v/>
      </c>
      <c r="N107" s="187" t="str">
        <f>IFERROR(VLOOKUP(N105,祝日一覧!$A:$C,3,FALSE),"")</f>
        <v/>
      </c>
      <c r="O107" s="187" t="str">
        <f>IFERROR(VLOOKUP(O105,祝日一覧!$A:$C,3,FALSE),"")</f>
        <v/>
      </c>
      <c r="P107" s="187" t="str">
        <f>IFERROR(VLOOKUP(P105,祝日一覧!$A:$C,3,FALSE),"")</f>
        <v/>
      </c>
      <c r="Q107" s="187" t="str">
        <f>IFERROR(VLOOKUP(Q105,祝日一覧!$A:$C,3,FALSE),"")</f>
        <v/>
      </c>
      <c r="R107" s="187" t="str">
        <f>IFERROR(VLOOKUP(R105,祝日一覧!$A:$C,3,FALSE),"")</f>
        <v/>
      </c>
      <c r="S107" s="187" t="str">
        <f>IFERROR(VLOOKUP(S105,祝日一覧!$A:$C,3,FALSE),"")</f>
        <v/>
      </c>
      <c r="T107" s="187" t="str">
        <f>IFERROR(VLOOKUP(T105,祝日一覧!$A:$C,3,FALSE),"")</f>
        <v/>
      </c>
      <c r="U107" s="187" t="str">
        <f>IFERROR(VLOOKUP(U105,祝日一覧!$A:$C,3,FALSE),"")</f>
        <v/>
      </c>
      <c r="V107" s="187" t="str">
        <f>IFERROR(VLOOKUP(V105,祝日一覧!$A:$C,3,FALSE),"")</f>
        <v/>
      </c>
      <c r="W107" s="187" t="str">
        <f>IFERROR(VLOOKUP(W105,祝日一覧!$A:$C,3,FALSE),"")</f>
        <v/>
      </c>
      <c r="X107" s="187" t="str">
        <f>IFERROR(VLOOKUP(X105,祝日一覧!$A:$C,3,FALSE),"")</f>
        <v/>
      </c>
      <c r="Y107" s="187" t="str">
        <f>IFERROR(VLOOKUP(Y105,祝日一覧!$A:$C,3,FALSE),"")</f>
        <v/>
      </c>
      <c r="Z107" s="187" t="str">
        <f>IFERROR(VLOOKUP(Z105,祝日一覧!$A:$C,3,FALSE),"")</f>
        <v/>
      </c>
      <c r="AA107" s="187" t="str">
        <f>IFERROR(VLOOKUP(AA105,祝日一覧!$A:$C,3,FALSE),"")</f>
        <v/>
      </c>
      <c r="AB107" s="187" t="str">
        <f>IFERROR(VLOOKUP(AB105,祝日一覧!$A:$C,3,FALSE),"")</f>
        <v/>
      </c>
      <c r="AC107" s="187" t="str">
        <f>IFERROR(VLOOKUP(AC105,祝日一覧!$A:$C,3,FALSE),"")</f>
        <v/>
      </c>
      <c r="AD107" s="187" t="str">
        <f>IFERROR(VLOOKUP(AD105,祝日一覧!$A:$C,3,FALSE),"")</f>
        <v/>
      </c>
      <c r="AE107" s="187" t="str">
        <f>IFERROR(VLOOKUP(AE105,祝日一覧!$A:$C,3,FALSE),"")</f>
        <v>年末年始休暇</v>
      </c>
      <c r="AF107" s="187" t="str">
        <f>IFERROR(VLOOKUP(AF105,祝日一覧!$A:$C,3,FALSE),"")</f>
        <v>年末年始休暇</v>
      </c>
      <c r="AG107" s="187" t="str">
        <f>IFERROR(VLOOKUP(AG105,祝日一覧!$A:$C,3,FALSE),"")</f>
        <v>年末年始休暇</v>
      </c>
      <c r="AH107" s="246"/>
      <c r="AI107" s="193"/>
      <c r="AJ107" s="194"/>
      <c r="AK107" s="195"/>
      <c r="AL107" s="237"/>
      <c r="AM107" s="239"/>
      <c r="AN107" s="235"/>
      <c r="AO107" s="216"/>
      <c r="AP107" s="216"/>
      <c r="AQ107" s="57"/>
      <c r="AR107" s="58"/>
    </row>
    <row r="108" spans="1:45" s="4" customFormat="1" ht="20.100000000000001" customHeight="1" thickBot="1" x14ac:dyDescent="0.2">
      <c r="B108" s="186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246"/>
      <c r="AI108" s="5"/>
      <c r="AJ108" s="66" t="e">
        <f>AVERAGE(AJ109:AJ114)</f>
        <v>#DIV/0!</v>
      </c>
      <c r="AK108" s="33" t="e">
        <f>IF(AJ108&gt;=0.285,"達成","未")</f>
        <v>#DIV/0!</v>
      </c>
      <c r="AL108" s="116"/>
      <c r="AM108" s="117">
        <f>AVERAGE(AM109:AM113)</f>
        <v>0.32700421940928265</v>
      </c>
      <c r="AN108" s="109" t="s">
        <v>69</v>
      </c>
      <c r="AO108" s="93" t="s">
        <v>70</v>
      </c>
      <c r="AP108" s="94" t="s">
        <v>71</v>
      </c>
      <c r="AQ108" s="96" t="s">
        <v>72</v>
      </c>
      <c r="AR108" s="96" t="s">
        <v>59</v>
      </c>
      <c r="AS108" s="88" t="s">
        <v>68</v>
      </c>
    </row>
    <row r="109" spans="1:45" s="4" customFormat="1" ht="20.100000000000001" customHeight="1" x14ac:dyDescent="0.15">
      <c r="B109" s="69" t="str">
        <f>IF($R$5&lt;&gt;"",$R$5,"-")</f>
        <v>松江　氏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137" t="str">
        <f t="shared" ref="AH109:AH114" si="109">IF(B109="-",B109,"手入力")</f>
        <v>手入力</v>
      </c>
      <c r="AI109" s="105">
        <f t="shared" ref="AI109:AI114" si="110">AQ109</f>
        <v>0</v>
      </c>
      <c r="AJ109" s="100" t="str">
        <f>IFERROR(AI109/AO109,"")</f>
        <v/>
      </c>
      <c r="AK109" s="108" t="str">
        <f>IFERROR(IF(B109="-",B109,IF(AI109/AO109&gt;=0.285,"達成","未")),"-")</f>
        <v>-</v>
      </c>
      <c r="AL109" s="126">
        <f>AR109</f>
        <v>52</v>
      </c>
      <c r="AM109" s="127">
        <f>IFERROR(AL109/AP109,"")</f>
        <v>0.32911392405063289</v>
      </c>
      <c r="AN109" s="44">
        <f>COUNT(C105:AG105)</f>
        <v>31</v>
      </c>
      <c r="AO109" s="111">
        <f>IF(OR(B109="-",B109=""),0,IFERROR(AN109-AH109,))</f>
        <v>0</v>
      </c>
      <c r="AP109" s="75">
        <f>AO109+AP97</f>
        <v>158</v>
      </c>
      <c r="AQ109" s="74">
        <f>COUNTIF(C109:AG109,"○")</f>
        <v>0</v>
      </c>
      <c r="AR109" s="74">
        <f>AR97+AQ109</f>
        <v>52</v>
      </c>
      <c r="AS109" s="76">
        <f>IF(AS110&gt;=1,0,IF(SUM(AO109:AO114)=0,1,IF(AK108="達成",1,0)))</f>
        <v>0</v>
      </c>
    </row>
    <row r="110" spans="1:45" s="4" customFormat="1" ht="20.100000000000001" customHeight="1" x14ac:dyDescent="0.15">
      <c r="B110" s="60" t="str">
        <f>IF($S$5&lt;&gt;"",$S$5,"-")</f>
        <v>大田　氏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38" t="str">
        <f t="shared" si="109"/>
        <v>手入力</v>
      </c>
      <c r="AI110" s="103">
        <f t="shared" si="110"/>
        <v>0</v>
      </c>
      <c r="AJ110" s="53" t="str">
        <f>IFERROR(AI110/AO110,"")</f>
        <v/>
      </c>
      <c r="AK110" s="107" t="str">
        <f t="shared" ref="AK110:AK114" si="111">IFERROR(IF(B110="-",B110,IF(AI110/AO110&gt;=0.285,"達成","未")),"-")</f>
        <v>-</v>
      </c>
      <c r="AL110" s="128">
        <f>AR110</f>
        <v>51</v>
      </c>
      <c r="AM110" s="121">
        <f>IFERROR(AL110/AP110,"")</f>
        <v>0.32278481012658228</v>
      </c>
      <c r="AN110" s="44">
        <f>COUNT(C105:AG105)</f>
        <v>31</v>
      </c>
      <c r="AO110" s="111">
        <f>IF(OR(B110="-",B110=""),0,IFERROR(AN110-AH110,))</f>
        <v>0</v>
      </c>
      <c r="AP110" s="75">
        <f>AO110+AP98</f>
        <v>158</v>
      </c>
      <c r="AQ110" s="75">
        <f>COUNTIF(C110:AG110,"○")</f>
        <v>0</v>
      </c>
      <c r="AR110" s="75">
        <f>AR98+AQ110</f>
        <v>51</v>
      </c>
      <c r="AS110" s="49">
        <f>COUNTIF(AH109:AH114,"手入力")</f>
        <v>3</v>
      </c>
    </row>
    <row r="111" spans="1:45" s="4" customFormat="1" ht="20.100000000000001" customHeight="1" x14ac:dyDescent="0.15">
      <c r="B111" s="60" t="str">
        <f>IF($T$5&lt;&gt;"",$T$5,"-")</f>
        <v>浜田　氏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38" t="str">
        <f t="shared" si="109"/>
        <v>手入力</v>
      </c>
      <c r="AI111" s="103">
        <f t="shared" si="110"/>
        <v>0</v>
      </c>
      <c r="AJ111" s="53" t="str">
        <f>IFERROR(AI111/AO111,"")</f>
        <v/>
      </c>
      <c r="AK111" s="107" t="str">
        <f t="shared" si="111"/>
        <v>-</v>
      </c>
      <c r="AL111" s="128">
        <f>AR111</f>
        <v>52</v>
      </c>
      <c r="AM111" s="121">
        <f>IFERROR(AL111/AP111,"")</f>
        <v>0.32911392405063289</v>
      </c>
      <c r="AN111" s="44">
        <f>COUNT(C105:AG105)</f>
        <v>31</v>
      </c>
      <c r="AO111" s="111">
        <f t="shared" ref="AO111:AO114" si="112">IF(OR(B111="-",B111=""),0,IFERROR(AN111-AH111,))</f>
        <v>0</v>
      </c>
      <c r="AP111" s="75">
        <f t="shared" ref="AP111:AP114" si="113">AO111+AP99</f>
        <v>158</v>
      </c>
      <c r="AQ111" s="75">
        <f>COUNTIF(C111:AG111,"○")</f>
        <v>0</v>
      </c>
      <c r="AR111" s="75">
        <f t="shared" ref="AR111:AR113" si="114">AR99+AQ111</f>
        <v>52</v>
      </c>
      <c r="AS111" s="49"/>
    </row>
    <row r="112" spans="1:45" s="4" customFormat="1" ht="20.100000000000001" customHeight="1" x14ac:dyDescent="0.15">
      <c r="B112" s="60" t="str">
        <f>IF($U$5&lt;&gt;"",$U$5,"-")</f>
        <v>-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38" t="str">
        <f t="shared" si="109"/>
        <v>-</v>
      </c>
      <c r="AI112" s="103">
        <f t="shared" si="110"/>
        <v>0</v>
      </c>
      <c r="AJ112" s="53" t="str">
        <f t="shared" ref="AJ112:AJ113" si="115">IFERROR(AI112/AO112,"")</f>
        <v/>
      </c>
      <c r="AK112" s="107" t="str">
        <f t="shared" si="111"/>
        <v>-</v>
      </c>
      <c r="AL112" s="128">
        <f>AR112</f>
        <v>0</v>
      </c>
      <c r="AM112" s="121" t="str">
        <f>IFERROR(AL112/AP112,"")</f>
        <v/>
      </c>
      <c r="AN112" s="44">
        <f>COUNT(C105:AG105)</f>
        <v>31</v>
      </c>
      <c r="AO112" s="111">
        <f t="shared" si="112"/>
        <v>0</v>
      </c>
      <c r="AP112" s="75">
        <f t="shared" si="113"/>
        <v>0</v>
      </c>
      <c r="AQ112" s="75">
        <f>COUNTIF(C112:AG112,"○")</f>
        <v>0</v>
      </c>
      <c r="AR112" s="75">
        <f t="shared" si="114"/>
        <v>0</v>
      </c>
      <c r="AS112" s="49"/>
    </row>
    <row r="113" spans="1:45" s="4" customFormat="1" ht="20.100000000000001" customHeight="1" x14ac:dyDescent="0.15">
      <c r="B113" s="60" t="str">
        <f>IF($V$5&lt;&gt;"",$V$5,"-")</f>
        <v>-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38" t="str">
        <f t="shared" si="109"/>
        <v>-</v>
      </c>
      <c r="AI113" s="103">
        <f t="shared" si="110"/>
        <v>0</v>
      </c>
      <c r="AJ113" s="53" t="str">
        <f t="shared" si="115"/>
        <v/>
      </c>
      <c r="AK113" s="107" t="str">
        <f t="shared" si="111"/>
        <v>-</v>
      </c>
      <c r="AL113" s="128">
        <f>AR113</f>
        <v>0</v>
      </c>
      <c r="AM113" s="121" t="str">
        <f>IFERROR(AL113/AP113,"")</f>
        <v/>
      </c>
      <c r="AN113" s="44">
        <f>COUNT(C105:AG105)</f>
        <v>31</v>
      </c>
      <c r="AO113" s="111">
        <f t="shared" si="112"/>
        <v>0</v>
      </c>
      <c r="AP113" s="75">
        <f t="shared" si="113"/>
        <v>0</v>
      </c>
      <c r="AQ113" s="75">
        <f>COUNTIF(C113:AG113,"○")</f>
        <v>0</v>
      </c>
      <c r="AR113" s="75">
        <f t="shared" si="114"/>
        <v>0</v>
      </c>
      <c r="AS113" s="49"/>
    </row>
    <row r="114" spans="1:45" s="4" customFormat="1" ht="20.100000000000001" customHeight="1" thickBot="1" x14ac:dyDescent="0.2">
      <c r="B114" s="61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39" t="str">
        <f t="shared" si="109"/>
        <v>-</v>
      </c>
      <c r="AI114" s="104">
        <f t="shared" si="110"/>
        <v>0</v>
      </c>
      <c r="AJ114" s="66" t="str">
        <f>IFERROR(AI114/AO114,"")</f>
        <v/>
      </c>
      <c r="AK114" s="33" t="str">
        <f t="shared" si="111"/>
        <v>-</v>
      </c>
      <c r="AL114" s="122">
        <f t="shared" ref="AL114" si="116">AR114</f>
        <v>0</v>
      </c>
      <c r="AM114" s="117" t="str">
        <f t="shared" ref="AM114" si="117">IFERROR(AL114/AP114,"")</f>
        <v/>
      </c>
      <c r="AN114" s="44">
        <f>COUNT(C105:AG105)</f>
        <v>31</v>
      </c>
      <c r="AO114" s="111">
        <f t="shared" si="112"/>
        <v>0</v>
      </c>
      <c r="AP114" s="75">
        <f t="shared" si="113"/>
        <v>0</v>
      </c>
      <c r="AQ114" s="75">
        <f t="shared" ref="AQ114" si="118">COUNTIF(C114:AG114,"○")</f>
        <v>0</v>
      </c>
      <c r="AR114" s="75">
        <f>AR102+AQ114</f>
        <v>0</v>
      </c>
      <c r="AS114" s="49"/>
    </row>
    <row r="115" spans="1:45" s="4" customFormat="1" x14ac:dyDescent="0.15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"/>
      <c r="AI115" s="2"/>
      <c r="AJ115" s="49"/>
      <c r="AK115" s="2"/>
      <c r="AL115" s="2"/>
      <c r="AM115" s="2"/>
      <c r="AN115" s="35"/>
      <c r="AO115" s="35"/>
      <c r="AP115" s="35"/>
      <c r="AQ115" s="35"/>
      <c r="AR115" s="35"/>
    </row>
    <row r="116" spans="1:45" s="4" customFormat="1" ht="12.95" hidden="1" customHeight="1" outlineLevel="1" x14ac:dyDescent="0.15">
      <c r="A116" s="2"/>
      <c r="B116" s="85" t="s">
        <v>0</v>
      </c>
      <c r="C116" s="199">
        <f>DATE(YEAR(C104),MONTH(C104)+1,DAY(C104))</f>
        <v>45658</v>
      </c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48" t="s">
        <v>17</v>
      </c>
      <c r="AI116" s="203" t="s">
        <v>48</v>
      </c>
      <c r="AJ116" s="204"/>
      <c r="AK116" s="205"/>
      <c r="AL116" s="240" t="s">
        <v>11</v>
      </c>
      <c r="AM116" s="241"/>
      <c r="AN116" s="234" t="s">
        <v>16</v>
      </c>
      <c r="AO116" s="215" t="s">
        <v>18</v>
      </c>
      <c r="AP116" s="189" t="s">
        <v>19</v>
      </c>
      <c r="AQ116" s="191"/>
      <c r="AR116" s="177"/>
    </row>
    <row r="117" spans="1:45" s="4" customFormat="1" ht="12.95" hidden="1" customHeight="1" outlineLevel="1" x14ac:dyDescent="0.15">
      <c r="A117" s="2"/>
      <c r="B117" s="12" t="s">
        <v>1</v>
      </c>
      <c r="C117" s="13">
        <f>DATE(YEAR(C116),MONTH(C116),DAY(C116))</f>
        <v>45658</v>
      </c>
      <c r="D117" s="13">
        <f>IF(MONTH(DATE(YEAR(C117),MONTH(C117),DAY(C117)+1))=MONTH($C116),DATE(YEAR(C117),MONTH(C117),DAY(C117)+1),"")</f>
        <v>45659</v>
      </c>
      <c r="E117" s="13">
        <f t="shared" ref="E117:AG117" si="119">IF(MONTH(DATE(YEAR(D117),MONTH(D117),DAY(D117)+1))=MONTH($C116),DATE(YEAR(D117),MONTH(D117),DAY(D117)+1),"")</f>
        <v>45660</v>
      </c>
      <c r="F117" s="18">
        <f t="shared" si="119"/>
        <v>45661</v>
      </c>
      <c r="G117" s="13">
        <f t="shared" si="119"/>
        <v>45662</v>
      </c>
      <c r="H117" s="13">
        <f t="shared" si="119"/>
        <v>45663</v>
      </c>
      <c r="I117" s="13">
        <f t="shared" si="119"/>
        <v>45664</v>
      </c>
      <c r="J117" s="13">
        <f t="shared" si="119"/>
        <v>45665</v>
      </c>
      <c r="K117" s="13">
        <f t="shared" si="119"/>
        <v>45666</v>
      </c>
      <c r="L117" s="13">
        <f t="shared" si="119"/>
        <v>45667</v>
      </c>
      <c r="M117" s="13">
        <f t="shared" si="119"/>
        <v>45668</v>
      </c>
      <c r="N117" s="13">
        <f t="shared" si="119"/>
        <v>45669</v>
      </c>
      <c r="O117" s="13">
        <f t="shared" si="119"/>
        <v>45670</v>
      </c>
      <c r="P117" s="13">
        <f t="shared" si="119"/>
        <v>45671</v>
      </c>
      <c r="Q117" s="13">
        <f t="shared" si="119"/>
        <v>45672</v>
      </c>
      <c r="R117" s="13">
        <f t="shared" si="119"/>
        <v>45673</v>
      </c>
      <c r="S117" s="13">
        <f t="shared" si="119"/>
        <v>45674</v>
      </c>
      <c r="T117" s="13">
        <f t="shared" si="119"/>
        <v>45675</v>
      </c>
      <c r="U117" s="13">
        <f t="shared" si="119"/>
        <v>45676</v>
      </c>
      <c r="V117" s="13">
        <f t="shared" si="119"/>
        <v>45677</v>
      </c>
      <c r="W117" s="13">
        <f t="shared" si="119"/>
        <v>45678</v>
      </c>
      <c r="X117" s="13">
        <f t="shared" si="119"/>
        <v>45679</v>
      </c>
      <c r="Y117" s="13">
        <f t="shared" si="119"/>
        <v>45680</v>
      </c>
      <c r="Z117" s="13">
        <f t="shared" si="119"/>
        <v>45681</v>
      </c>
      <c r="AA117" s="13">
        <f t="shared" si="119"/>
        <v>45682</v>
      </c>
      <c r="AB117" s="13">
        <f t="shared" si="119"/>
        <v>45683</v>
      </c>
      <c r="AC117" s="13">
        <f t="shared" si="119"/>
        <v>45684</v>
      </c>
      <c r="AD117" s="13">
        <f t="shared" si="119"/>
        <v>45685</v>
      </c>
      <c r="AE117" s="13">
        <f t="shared" si="119"/>
        <v>45686</v>
      </c>
      <c r="AF117" s="13">
        <f t="shared" si="119"/>
        <v>45687</v>
      </c>
      <c r="AG117" s="32">
        <f t="shared" si="119"/>
        <v>45688</v>
      </c>
      <c r="AH117" s="249"/>
      <c r="AI117" s="206"/>
      <c r="AJ117" s="207"/>
      <c r="AK117" s="208"/>
      <c r="AL117" s="242"/>
      <c r="AM117" s="243"/>
      <c r="AN117" s="235"/>
      <c r="AO117" s="216"/>
      <c r="AP117" s="190"/>
      <c r="AQ117" s="191"/>
      <c r="AR117" s="177"/>
    </row>
    <row r="118" spans="1:45" s="4" customFormat="1" ht="12.95" hidden="1" customHeight="1" outlineLevel="1" x14ac:dyDescent="0.15">
      <c r="A118" s="2"/>
      <c r="B118" s="12" t="s">
        <v>2</v>
      </c>
      <c r="C118" s="14" t="str">
        <f t="shared" ref="C118:AG118" si="120">TEXT(C117,"aaa")</f>
        <v>水</v>
      </c>
      <c r="D118" s="14" t="str">
        <f t="shared" si="120"/>
        <v>木</v>
      </c>
      <c r="E118" s="14" t="str">
        <f t="shared" si="120"/>
        <v>金</v>
      </c>
      <c r="F118" s="19" t="str">
        <f t="shared" si="120"/>
        <v>土</v>
      </c>
      <c r="G118" s="14" t="str">
        <f t="shared" si="120"/>
        <v>日</v>
      </c>
      <c r="H118" s="14" t="str">
        <f t="shared" si="120"/>
        <v>月</v>
      </c>
      <c r="I118" s="14" t="str">
        <f t="shared" si="120"/>
        <v>火</v>
      </c>
      <c r="J118" s="14" t="str">
        <f t="shared" si="120"/>
        <v>水</v>
      </c>
      <c r="K118" s="14" t="str">
        <f t="shared" si="120"/>
        <v>木</v>
      </c>
      <c r="L118" s="14" t="str">
        <f t="shared" si="120"/>
        <v>金</v>
      </c>
      <c r="M118" s="14" t="str">
        <f t="shared" si="120"/>
        <v>土</v>
      </c>
      <c r="N118" s="14" t="str">
        <f t="shared" si="120"/>
        <v>日</v>
      </c>
      <c r="O118" s="14" t="str">
        <f t="shared" si="120"/>
        <v>月</v>
      </c>
      <c r="P118" s="14" t="str">
        <f t="shared" si="120"/>
        <v>火</v>
      </c>
      <c r="Q118" s="14" t="str">
        <f t="shared" si="120"/>
        <v>水</v>
      </c>
      <c r="R118" s="14" t="str">
        <f t="shared" si="120"/>
        <v>木</v>
      </c>
      <c r="S118" s="14" t="str">
        <f t="shared" si="120"/>
        <v>金</v>
      </c>
      <c r="T118" s="14" t="str">
        <f t="shared" si="120"/>
        <v>土</v>
      </c>
      <c r="U118" s="14" t="str">
        <f t="shared" si="120"/>
        <v>日</v>
      </c>
      <c r="V118" s="14" t="str">
        <f t="shared" si="120"/>
        <v>月</v>
      </c>
      <c r="W118" s="14" t="str">
        <f t="shared" si="120"/>
        <v>火</v>
      </c>
      <c r="X118" s="14" t="str">
        <f t="shared" si="120"/>
        <v>水</v>
      </c>
      <c r="Y118" s="14" t="str">
        <f t="shared" si="120"/>
        <v>木</v>
      </c>
      <c r="Z118" s="14" t="str">
        <f t="shared" si="120"/>
        <v>金</v>
      </c>
      <c r="AA118" s="14" t="str">
        <f t="shared" si="120"/>
        <v>土</v>
      </c>
      <c r="AB118" s="14" t="str">
        <f t="shared" si="120"/>
        <v>日</v>
      </c>
      <c r="AC118" s="14" t="str">
        <f t="shared" si="120"/>
        <v>月</v>
      </c>
      <c r="AD118" s="14" t="str">
        <f t="shared" si="120"/>
        <v>火</v>
      </c>
      <c r="AE118" s="14" t="str">
        <f t="shared" si="120"/>
        <v>水</v>
      </c>
      <c r="AF118" s="14" t="str">
        <f t="shared" si="120"/>
        <v>木</v>
      </c>
      <c r="AG118" s="77" t="str">
        <f t="shared" si="120"/>
        <v>金</v>
      </c>
      <c r="AH118" s="249"/>
      <c r="AI118" s="193" t="s">
        <v>42</v>
      </c>
      <c r="AJ118" s="247" t="s">
        <v>12</v>
      </c>
      <c r="AK118" s="195" t="s">
        <v>49</v>
      </c>
      <c r="AL118" s="236" t="s">
        <v>42</v>
      </c>
      <c r="AM118" s="238" t="s">
        <v>13</v>
      </c>
      <c r="AN118" s="89">
        <f>COUNT(C117:AG117)</f>
        <v>31</v>
      </c>
      <c r="AO118" s="90">
        <f>AN118-AH118</f>
        <v>31</v>
      </c>
      <c r="AP118" s="97">
        <f>SUM(AO$8:AO120)</f>
        <v>780</v>
      </c>
      <c r="AQ118" s="56"/>
      <c r="AR118" s="55"/>
    </row>
    <row r="119" spans="1:45" s="4" customFormat="1" ht="27" hidden="1" customHeight="1" outlineLevel="1" x14ac:dyDescent="0.15">
      <c r="A119" s="3"/>
      <c r="B119" s="185" t="s">
        <v>3</v>
      </c>
      <c r="C119" s="187" t="str">
        <f>IFERROR(VLOOKUP(C117,祝日一覧!$A:$C,3,FALSE),"")</f>
        <v>元日</v>
      </c>
      <c r="D119" s="187" t="str">
        <f>IFERROR(VLOOKUP(D117,祝日一覧!$A:$C,3,FALSE),"")</f>
        <v>年末年始休暇</v>
      </c>
      <c r="E119" s="187" t="str">
        <f>IFERROR(VLOOKUP(E117,祝日一覧!$A:$C,3,FALSE),"")</f>
        <v>年末年始休暇</v>
      </c>
      <c r="F119" s="187" t="str">
        <f>IFERROR(VLOOKUP(F117,祝日一覧!$A:$C,3,FALSE),"")</f>
        <v/>
      </c>
      <c r="G119" s="187" t="str">
        <f>IFERROR(VLOOKUP(G117,祝日一覧!$A:$C,3,FALSE),"")</f>
        <v/>
      </c>
      <c r="H119" s="187" t="str">
        <f>IFERROR(VLOOKUP(H117,祝日一覧!$A:$C,3,FALSE),"")</f>
        <v/>
      </c>
      <c r="I119" s="187" t="str">
        <f>IFERROR(VLOOKUP(I117,祝日一覧!$A:$C,3,FALSE),"")</f>
        <v/>
      </c>
      <c r="J119" s="187" t="str">
        <f>IFERROR(VLOOKUP(J117,祝日一覧!$A:$C,3,FALSE),"")</f>
        <v/>
      </c>
      <c r="K119" s="187" t="str">
        <f>IFERROR(VLOOKUP(K117,祝日一覧!$A:$C,3,FALSE),"")</f>
        <v/>
      </c>
      <c r="L119" s="187" t="str">
        <f>IFERROR(VLOOKUP(L117,祝日一覧!$A:$C,3,FALSE),"")</f>
        <v/>
      </c>
      <c r="M119" s="187" t="str">
        <f>IFERROR(VLOOKUP(M117,祝日一覧!$A:$C,3,FALSE),"")</f>
        <v/>
      </c>
      <c r="N119" s="187" t="str">
        <f>IFERROR(VLOOKUP(N117,祝日一覧!$A:$C,3,FALSE),"")</f>
        <v/>
      </c>
      <c r="O119" s="187" t="str">
        <f>IFERROR(VLOOKUP(O117,祝日一覧!$A:$C,3,FALSE),"")</f>
        <v>成人の日</v>
      </c>
      <c r="P119" s="187" t="str">
        <f>IFERROR(VLOOKUP(P117,祝日一覧!$A:$C,3,FALSE),"")</f>
        <v/>
      </c>
      <c r="Q119" s="187" t="str">
        <f>IFERROR(VLOOKUP(Q117,祝日一覧!$A:$C,3,FALSE),"")</f>
        <v/>
      </c>
      <c r="R119" s="187" t="str">
        <f>IFERROR(VLOOKUP(R117,祝日一覧!$A:$C,3,FALSE),"")</f>
        <v/>
      </c>
      <c r="S119" s="187" t="str">
        <f>IFERROR(VLOOKUP(S117,祝日一覧!$A:$C,3,FALSE),"")</f>
        <v/>
      </c>
      <c r="T119" s="187" t="str">
        <f>IFERROR(VLOOKUP(T117,祝日一覧!$A:$C,3,FALSE),"")</f>
        <v/>
      </c>
      <c r="U119" s="187" t="str">
        <f>IFERROR(VLOOKUP(U117,祝日一覧!$A:$C,3,FALSE),"")</f>
        <v/>
      </c>
      <c r="V119" s="187" t="str">
        <f>IFERROR(VLOOKUP(V117,祝日一覧!$A:$C,3,FALSE),"")</f>
        <v/>
      </c>
      <c r="W119" s="187" t="str">
        <f>IFERROR(VLOOKUP(W117,祝日一覧!$A:$C,3,FALSE),"")</f>
        <v/>
      </c>
      <c r="X119" s="187" t="str">
        <f>IFERROR(VLOOKUP(X117,祝日一覧!$A:$C,3,FALSE),"")</f>
        <v/>
      </c>
      <c r="Y119" s="187" t="str">
        <f>IFERROR(VLOOKUP(Y117,祝日一覧!$A:$C,3,FALSE),"")</f>
        <v/>
      </c>
      <c r="Z119" s="187" t="str">
        <f>IFERROR(VLOOKUP(Z117,祝日一覧!$A:$C,3,FALSE),"")</f>
        <v/>
      </c>
      <c r="AA119" s="187" t="str">
        <f>IFERROR(VLOOKUP(AA117,祝日一覧!$A:$C,3,FALSE),"")</f>
        <v/>
      </c>
      <c r="AB119" s="187" t="str">
        <f>IFERROR(VLOOKUP(AB117,祝日一覧!$A:$C,3,FALSE),"")</f>
        <v/>
      </c>
      <c r="AC119" s="187" t="str">
        <f>IFERROR(VLOOKUP(AC117,祝日一覧!$A:$C,3,FALSE),"")</f>
        <v/>
      </c>
      <c r="AD119" s="187" t="str">
        <f>IFERROR(VLOOKUP(AD117,祝日一覧!$A:$C,3,FALSE),"")</f>
        <v/>
      </c>
      <c r="AE119" s="187" t="str">
        <f>IFERROR(VLOOKUP(AE117,祝日一覧!$A:$C,3,FALSE),"")</f>
        <v/>
      </c>
      <c r="AF119" s="187" t="str">
        <f>IFERROR(VLOOKUP(AF117,祝日一覧!$A:$C,3,FALSE),"")</f>
        <v/>
      </c>
      <c r="AG119" s="229" t="str">
        <f>IFERROR(VLOOKUP(AG117,祝日一覧!$A:$C,3,FALSE),"")</f>
        <v/>
      </c>
      <c r="AH119" s="249"/>
      <c r="AI119" s="193"/>
      <c r="AJ119" s="247"/>
      <c r="AK119" s="195"/>
      <c r="AL119" s="237"/>
      <c r="AM119" s="239"/>
      <c r="AN119" s="91"/>
      <c r="AO119" s="92"/>
      <c r="AP119" s="56"/>
      <c r="AQ119" s="57"/>
      <c r="AR119" s="58"/>
    </row>
    <row r="120" spans="1:45" s="4" customFormat="1" ht="20.100000000000001" hidden="1" customHeight="1" outlineLevel="1" thickBot="1" x14ac:dyDescent="0.2">
      <c r="B120" s="228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30"/>
      <c r="AH120" s="250"/>
      <c r="AI120" s="5"/>
      <c r="AJ120" s="66" t="e">
        <f>AVERAGE(AJ121:AJ126)</f>
        <v>#DIV/0!</v>
      </c>
      <c r="AK120" s="33" t="e">
        <f>IF(AJ120&gt;=0.285,"達成","未")</f>
        <v>#DIV/0!</v>
      </c>
      <c r="AL120" s="116"/>
      <c r="AM120" s="117">
        <f>AVERAGE(AM121:AM125)</f>
        <v>0.32700421940928265</v>
      </c>
      <c r="AN120" s="109" t="s">
        <v>69</v>
      </c>
      <c r="AO120" s="93" t="s">
        <v>70</v>
      </c>
      <c r="AP120" s="94" t="s">
        <v>71</v>
      </c>
      <c r="AQ120" s="96" t="s">
        <v>72</v>
      </c>
      <c r="AR120" s="96" t="s">
        <v>59</v>
      </c>
      <c r="AS120" s="88" t="s">
        <v>68</v>
      </c>
    </row>
    <row r="121" spans="1:45" s="4" customFormat="1" ht="20.100000000000001" hidden="1" customHeight="1" outlineLevel="1" x14ac:dyDescent="0.15">
      <c r="B121" s="69" t="str">
        <f>IF($R$5&lt;&gt;"",$R$5,"-")</f>
        <v>松江　氏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98"/>
      <c r="AH121" s="132" t="str">
        <f t="shared" ref="AH121:AH126" si="121">IF(B121="-",B121,"手入力")</f>
        <v>手入力</v>
      </c>
      <c r="AI121" s="63">
        <f t="shared" ref="AI121:AI126" si="122">AQ121</f>
        <v>0</v>
      </c>
      <c r="AJ121" s="64" t="str">
        <f>IFERROR(AI121/AO121,"")</f>
        <v/>
      </c>
      <c r="AK121" s="106" t="str">
        <f>IFERROR(IF(B121="-",B121,IF(AI121/AO121&gt;=0.285,"達成","未")),"-")</f>
        <v>-</v>
      </c>
      <c r="AL121" s="126">
        <f>AR121</f>
        <v>52</v>
      </c>
      <c r="AM121" s="127">
        <f>IFERROR(AL121/AP121,"")</f>
        <v>0.32911392405063289</v>
      </c>
      <c r="AN121" s="44">
        <f>COUNT(C117:AG117)</f>
        <v>31</v>
      </c>
      <c r="AO121" s="111">
        <f>IF(OR(B121="-",B121=""),0,IFERROR(AN121-AH121,))</f>
        <v>0</v>
      </c>
      <c r="AP121" s="75">
        <f>AO121+AP109</f>
        <v>158</v>
      </c>
      <c r="AQ121" s="74">
        <f>COUNTIF(C121:AG121,"○")</f>
        <v>0</v>
      </c>
      <c r="AR121" s="74">
        <f>AR109+AQ121</f>
        <v>52</v>
      </c>
      <c r="AS121" s="76">
        <f>IF(AS122&gt;=1,0,IF(SUM(AO121:AO126)=0,1,IF(AK120="達成",1,0)))</f>
        <v>0</v>
      </c>
    </row>
    <row r="122" spans="1:45" s="4" customFormat="1" ht="20.100000000000001" hidden="1" customHeight="1" outlineLevel="1" x14ac:dyDescent="0.15">
      <c r="B122" s="60" t="str">
        <f>IF($S$5&lt;&gt;"",$S$5,"-")</f>
        <v>大田　氏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77"/>
      <c r="AH122" s="130" t="str">
        <f t="shared" si="121"/>
        <v>手入力</v>
      </c>
      <c r="AI122" s="65">
        <f t="shared" si="122"/>
        <v>0</v>
      </c>
      <c r="AJ122" s="53" t="str">
        <f>IFERROR(AI122/AO122,"")</f>
        <v/>
      </c>
      <c r="AK122" s="107" t="str">
        <f t="shared" ref="AK122:AK126" si="123">IFERROR(IF(B122="-",B122,IF(AI122/AO122&gt;=0.285,"達成","未")),"-")</f>
        <v>-</v>
      </c>
      <c r="AL122" s="128">
        <f>AR122</f>
        <v>51</v>
      </c>
      <c r="AM122" s="121">
        <f>IFERROR(AL122/AP122,"")</f>
        <v>0.32278481012658228</v>
      </c>
      <c r="AN122" s="44">
        <f>COUNT(C117:AG117)</f>
        <v>31</v>
      </c>
      <c r="AO122" s="111">
        <f>IF(OR(B122="-",B122=""),0,IFERROR(AN122-AH122,))</f>
        <v>0</v>
      </c>
      <c r="AP122" s="75">
        <f>AO122+AP110</f>
        <v>158</v>
      </c>
      <c r="AQ122" s="75">
        <f>COUNTIF(C122:AG122,"○")</f>
        <v>0</v>
      </c>
      <c r="AR122" s="75">
        <f>AR110+AQ122</f>
        <v>51</v>
      </c>
      <c r="AS122" s="49">
        <f>COUNTIF(AH121:AH126,"手入力")</f>
        <v>3</v>
      </c>
    </row>
    <row r="123" spans="1:45" s="4" customFormat="1" ht="20.100000000000001" hidden="1" customHeight="1" outlineLevel="1" x14ac:dyDescent="0.15">
      <c r="B123" s="60" t="str">
        <f>IF($T$5&lt;&gt;"",$T$5,"-")</f>
        <v>浜田　氏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77"/>
      <c r="AH123" s="130" t="str">
        <f t="shared" si="121"/>
        <v>手入力</v>
      </c>
      <c r="AI123" s="65">
        <f t="shared" si="122"/>
        <v>0</v>
      </c>
      <c r="AJ123" s="53" t="str">
        <f>IFERROR(AI123/AO123,"")</f>
        <v/>
      </c>
      <c r="AK123" s="107" t="str">
        <f t="shared" si="123"/>
        <v>-</v>
      </c>
      <c r="AL123" s="128">
        <f>AR123</f>
        <v>52</v>
      </c>
      <c r="AM123" s="121">
        <f>IFERROR(AL123/AP123,"")</f>
        <v>0.32911392405063289</v>
      </c>
      <c r="AN123" s="44">
        <f>COUNT(C117:AG117)</f>
        <v>31</v>
      </c>
      <c r="AO123" s="111">
        <f t="shared" ref="AO123:AO126" si="124">IF(OR(B123="-",B123=""),0,IFERROR(AN123-AH123,))</f>
        <v>0</v>
      </c>
      <c r="AP123" s="75">
        <f t="shared" ref="AP123:AP126" si="125">AO123+AP111</f>
        <v>158</v>
      </c>
      <c r="AQ123" s="75">
        <f>COUNTIF(C123:AG123,"○")</f>
        <v>0</v>
      </c>
      <c r="AR123" s="75">
        <f t="shared" ref="AR123:AR125" si="126">AR111+AQ123</f>
        <v>52</v>
      </c>
      <c r="AS123" s="49"/>
    </row>
    <row r="124" spans="1:45" s="4" customFormat="1" ht="20.100000000000001" hidden="1" customHeight="1" outlineLevel="1" x14ac:dyDescent="0.15">
      <c r="B124" s="60" t="str">
        <f>IF($U$5&lt;&gt;"",$U$5,"-")</f>
        <v>-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77"/>
      <c r="AH124" s="130" t="str">
        <f t="shared" si="121"/>
        <v>-</v>
      </c>
      <c r="AI124" s="65">
        <f t="shared" si="122"/>
        <v>0</v>
      </c>
      <c r="AJ124" s="53" t="str">
        <f t="shared" ref="AJ124:AJ125" si="127">IFERROR(AI124/AO124,"")</f>
        <v/>
      </c>
      <c r="AK124" s="107" t="str">
        <f t="shared" si="123"/>
        <v>-</v>
      </c>
      <c r="AL124" s="128">
        <f>AR124</f>
        <v>0</v>
      </c>
      <c r="AM124" s="121" t="str">
        <f>IFERROR(AL124/AP124,"")</f>
        <v/>
      </c>
      <c r="AN124" s="44">
        <f>COUNT(C117:AG117)</f>
        <v>31</v>
      </c>
      <c r="AO124" s="111">
        <f t="shared" si="124"/>
        <v>0</v>
      </c>
      <c r="AP124" s="75">
        <f t="shared" si="125"/>
        <v>0</v>
      </c>
      <c r="AQ124" s="75">
        <f>COUNTIF(C124:AG124,"○")</f>
        <v>0</v>
      </c>
      <c r="AR124" s="75">
        <f t="shared" si="126"/>
        <v>0</v>
      </c>
      <c r="AS124" s="49"/>
    </row>
    <row r="125" spans="1:45" s="4" customFormat="1" ht="20.100000000000001" hidden="1" customHeight="1" outlineLevel="1" x14ac:dyDescent="0.15">
      <c r="B125" s="60" t="str">
        <f>IF($V$5&lt;&gt;"",$V$5,"-")</f>
        <v>-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77"/>
      <c r="AH125" s="130" t="str">
        <f t="shared" si="121"/>
        <v>-</v>
      </c>
      <c r="AI125" s="65">
        <f t="shared" si="122"/>
        <v>0</v>
      </c>
      <c r="AJ125" s="53" t="str">
        <f t="shared" si="127"/>
        <v/>
      </c>
      <c r="AK125" s="107" t="str">
        <f t="shared" si="123"/>
        <v>-</v>
      </c>
      <c r="AL125" s="128">
        <f>AR125</f>
        <v>0</v>
      </c>
      <c r="AM125" s="121" t="str">
        <f>IFERROR(AL125/AP125,"")</f>
        <v/>
      </c>
      <c r="AN125" s="44">
        <f>COUNT(C117:AG117)</f>
        <v>31</v>
      </c>
      <c r="AO125" s="111">
        <f t="shared" si="124"/>
        <v>0</v>
      </c>
      <c r="AP125" s="75">
        <f t="shared" si="125"/>
        <v>0</v>
      </c>
      <c r="AQ125" s="75">
        <f>COUNTIF(C125:AG125,"○")</f>
        <v>0</v>
      </c>
      <c r="AR125" s="75">
        <f t="shared" si="126"/>
        <v>0</v>
      </c>
      <c r="AS125" s="49"/>
    </row>
    <row r="126" spans="1:45" s="4" customFormat="1" ht="20.100000000000001" hidden="1" customHeight="1" outlineLevel="1" thickBot="1" x14ac:dyDescent="0.2">
      <c r="B126" s="61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79"/>
      <c r="AH126" s="131" t="str">
        <f t="shared" si="121"/>
        <v>-</v>
      </c>
      <c r="AI126" s="5">
        <f t="shared" si="122"/>
        <v>0</v>
      </c>
      <c r="AJ126" s="66" t="str">
        <f>IFERROR(AI126/AO126,"")</f>
        <v/>
      </c>
      <c r="AK126" s="33" t="str">
        <f t="shared" si="123"/>
        <v>-</v>
      </c>
      <c r="AL126" s="122">
        <f t="shared" ref="AL126" si="128">AR126</f>
        <v>0</v>
      </c>
      <c r="AM126" s="117" t="str">
        <f t="shared" ref="AM126" si="129">IFERROR(AL126/AP126,"")</f>
        <v/>
      </c>
      <c r="AN126" s="44">
        <f>COUNT(C117:AG117)</f>
        <v>31</v>
      </c>
      <c r="AO126" s="111">
        <f t="shared" si="124"/>
        <v>0</v>
      </c>
      <c r="AP126" s="75">
        <f t="shared" si="125"/>
        <v>0</v>
      </c>
      <c r="AQ126" s="75">
        <f t="shared" ref="AQ126" si="130">COUNTIF(C126:AG126,"○")</f>
        <v>0</v>
      </c>
      <c r="AR126" s="75">
        <f>AR114+AQ126</f>
        <v>0</v>
      </c>
      <c r="AS126" s="49"/>
    </row>
    <row r="127" spans="1:45" s="4" customFormat="1" ht="14.25" hidden="1" outlineLevel="1" thickBot="1" x14ac:dyDescent="0.2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"/>
      <c r="AI127" s="2"/>
      <c r="AJ127" s="49"/>
      <c r="AK127" s="2"/>
      <c r="AL127" s="2"/>
      <c r="AM127" s="2"/>
      <c r="AN127" s="35"/>
      <c r="AO127" s="35"/>
      <c r="AP127" s="35"/>
      <c r="AQ127" s="35"/>
      <c r="AR127" s="35"/>
    </row>
    <row r="128" spans="1:45" s="4" customFormat="1" ht="12.95" hidden="1" customHeight="1" outlineLevel="1" x14ac:dyDescent="0.15">
      <c r="A128" s="2"/>
      <c r="B128" s="85" t="s">
        <v>0</v>
      </c>
      <c r="C128" s="199">
        <f>DATE(YEAR(C116),MONTH(C116)+1,DAY(C116))</f>
        <v>45689</v>
      </c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48" t="s">
        <v>17</v>
      </c>
      <c r="AI128" s="203" t="s">
        <v>48</v>
      </c>
      <c r="AJ128" s="204"/>
      <c r="AK128" s="205"/>
      <c r="AL128" s="240" t="s">
        <v>11</v>
      </c>
      <c r="AM128" s="241"/>
      <c r="AN128" s="234" t="s">
        <v>16</v>
      </c>
      <c r="AO128" s="215" t="s">
        <v>18</v>
      </c>
      <c r="AP128" s="189" t="s">
        <v>19</v>
      </c>
      <c r="AQ128" s="191"/>
      <c r="AR128" s="177"/>
    </row>
    <row r="129" spans="1:45" s="4" customFormat="1" ht="12.95" hidden="1" customHeight="1" outlineLevel="1" x14ac:dyDescent="0.15">
      <c r="A129" s="2"/>
      <c r="B129" s="12" t="s">
        <v>1</v>
      </c>
      <c r="C129" s="13">
        <f>DATE(YEAR(C128),MONTH(C128),DAY(C128))</f>
        <v>45689</v>
      </c>
      <c r="D129" s="13">
        <f>IF(MONTH(DATE(YEAR(C129),MONTH(C129),DAY(C129)+1))=MONTH($C128),DATE(YEAR(C129),MONTH(C129),DAY(C129)+1),"")</f>
        <v>45690</v>
      </c>
      <c r="E129" s="13">
        <f t="shared" ref="E129" si="131">IF(MONTH(DATE(YEAR(D129),MONTH(D129),DAY(D129)+1))=MONTH($C128),DATE(YEAR(D129),MONTH(D129),DAY(D129)+1),"")</f>
        <v>45691</v>
      </c>
      <c r="F129" s="18">
        <f t="shared" ref="F129" si="132">IF(MONTH(DATE(YEAR(E129),MONTH(E129),DAY(E129)+1))=MONTH($C128),DATE(YEAR(E129),MONTH(E129),DAY(E129)+1),"")</f>
        <v>45692</v>
      </c>
      <c r="G129" s="13">
        <f t="shared" ref="G129" si="133">IF(MONTH(DATE(YEAR(F129),MONTH(F129),DAY(F129)+1))=MONTH($C128),DATE(YEAR(F129),MONTH(F129),DAY(F129)+1),"")</f>
        <v>45693</v>
      </c>
      <c r="H129" s="13">
        <f t="shared" ref="H129" si="134">IF(MONTH(DATE(YEAR(G129),MONTH(G129),DAY(G129)+1))=MONTH($C128),DATE(YEAR(G129),MONTH(G129),DAY(G129)+1),"")</f>
        <v>45694</v>
      </c>
      <c r="I129" s="13">
        <f t="shared" ref="I129" si="135">IF(MONTH(DATE(YEAR(H129),MONTH(H129),DAY(H129)+1))=MONTH($C128),DATE(YEAR(H129),MONTH(H129),DAY(H129)+1),"")</f>
        <v>45695</v>
      </c>
      <c r="J129" s="13">
        <f t="shared" ref="J129" si="136">IF(MONTH(DATE(YEAR(I129),MONTH(I129),DAY(I129)+1))=MONTH($C128),DATE(YEAR(I129),MONTH(I129),DAY(I129)+1),"")</f>
        <v>45696</v>
      </c>
      <c r="K129" s="13">
        <f t="shared" ref="K129" si="137">IF(MONTH(DATE(YEAR(J129),MONTH(J129),DAY(J129)+1))=MONTH($C128),DATE(YEAR(J129),MONTH(J129),DAY(J129)+1),"")</f>
        <v>45697</v>
      </c>
      <c r="L129" s="13">
        <f t="shared" ref="L129" si="138">IF(MONTH(DATE(YEAR(K129),MONTH(K129),DAY(K129)+1))=MONTH($C128),DATE(YEAR(K129),MONTH(K129),DAY(K129)+1),"")</f>
        <v>45698</v>
      </c>
      <c r="M129" s="13">
        <f t="shared" ref="M129" si="139">IF(MONTH(DATE(YEAR(L129),MONTH(L129),DAY(L129)+1))=MONTH($C128),DATE(YEAR(L129),MONTH(L129),DAY(L129)+1),"")</f>
        <v>45699</v>
      </c>
      <c r="N129" s="13">
        <f t="shared" ref="N129" si="140">IF(MONTH(DATE(YEAR(M129),MONTH(M129),DAY(M129)+1))=MONTH($C128),DATE(YEAR(M129),MONTH(M129),DAY(M129)+1),"")</f>
        <v>45700</v>
      </c>
      <c r="O129" s="13">
        <f t="shared" ref="O129" si="141">IF(MONTH(DATE(YEAR(N129),MONTH(N129),DAY(N129)+1))=MONTH($C128),DATE(YEAR(N129),MONTH(N129),DAY(N129)+1),"")</f>
        <v>45701</v>
      </c>
      <c r="P129" s="13">
        <f t="shared" ref="P129" si="142">IF(MONTH(DATE(YEAR(O129),MONTH(O129),DAY(O129)+1))=MONTH($C128),DATE(YEAR(O129),MONTH(O129),DAY(O129)+1),"")</f>
        <v>45702</v>
      </c>
      <c r="Q129" s="13">
        <f t="shared" ref="Q129" si="143">IF(MONTH(DATE(YEAR(P129),MONTH(P129),DAY(P129)+1))=MONTH($C128),DATE(YEAR(P129),MONTH(P129),DAY(P129)+1),"")</f>
        <v>45703</v>
      </c>
      <c r="R129" s="13">
        <f t="shared" ref="R129" si="144">IF(MONTH(DATE(YEAR(Q129),MONTH(Q129),DAY(Q129)+1))=MONTH($C128),DATE(YEAR(Q129),MONTH(Q129),DAY(Q129)+1),"")</f>
        <v>45704</v>
      </c>
      <c r="S129" s="13">
        <f t="shared" ref="S129" si="145">IF(MONTH(DATE(YEAR(R129),MONTH(R129),DAY(R129)+1))=MONTH($C128),DATE(YEAR(R129),MONTH(R129),DAY(R129)+1),"")</f>
        <v>45705</v>
      </c>
      <c r="T129" s="13">
        <f t="shared" ref="T129" si="146">IF(MONTH(DATE(YEAR(S129),MONTH(S129),DAY(S129)+1))=MONTH($C128),DATE(YEAR(S129),MONTH(S129),DAY(S129)+1),"")</f>
        <v>45706</v>
      </c>
      <c r="U129" s="13">
        <f t="shared" ref="U129" si="147">IF(MONTH(DATE(YEAR(T129),MONTH(T129),DAY(T129)+1))=MONTH($C128),DATE(YEAR(T129),MONTH(T129),DAY(T129)+1),"")</f>
        <v>45707</v>
      </c>
      <c r="V129" s="13">
        <f t="shared" ref="V129" si="148">IF(MONTH(DATE(YEAR(U129),MONTH(U129),DAY(U129)+1))=MONTH($C128),DATE(YEAR(U129),MONTH(U129),DAY(U129)+1),"")</f>
        <v>45708</v>
      </c>
      <c r="W129" s="13">
        <f t="shared" ref="W129" si="149">IF(MONTH(DATE(YEAR(V129),MONTH(V129),DAY(V129)+1))=MONTH($C128),DATE(YEAR(V129),MONTH(V129),DAY(V129)+1),"")</f>
        <v>45709</v>
      </c>
      <c r="X129" s="13">
        <f t="shared" ref="X129" si="150">IF(MONTH(DATE(YEAR(W129),MONTH(W129),DAY(W129)+1))=MONTH($C128),DATE(YEAR(W129),MONTH(W129),DAY(W129)+1),"")</f>
        <v>45710</v>
      </c>
      <c r="Y129" s="13">
        <f t="shared" ref="Y129" si="151">IF(MONTH(DATE(YEAR(X129),MONTH(X129),DAY(X129)+1))=MONTH($C128),DATE(YEAR(X129),MONTH(X129),DAY(X129)+1),"")</f>
        <v>45711</v>
      </c>
      <c r="Z129" s="13">
        <f t="shared" ref="Z129" si="152">IF(MONTH(DATE(YEAR(Y129),MONTH(Y129),DAY(Y129)+1))=MONTH($C128),DATE(YEAR(Y129),MONTH(Y129),DAY(Y129)+1),"")</f>
        <v>45712</v>
      </c>
      <c r="AA129" s="13">
        <f t="shared" ref="AA129" si="153">IF(MONTH(DATE(YEAR(Z129),MONTH(Z129),DAY(Z129)+1))=MONTH($C128),DATE(YEAR(Z129),MONTH(Z129),DAY(Z129)+1),"")</f>
        <v>45713</v>
      </c>
      <c r="AB129" s="13">
        <f t="shared" ref="AB129" si="154">IF(MONTH(DATE(YEAR(AA129),MONTH(AA129),DAY(AA129)+1))=MONTH($C128),DATE(YEAR(AA129),MONTH(AA129),DAY(AA129)+1),"")</f>
        <v>45714</v>
      </c>
      <c r="AC129" s="13">
        <f t="shared" ref="AC129" si="155">IF(MONTH(DATE(YEAR(AB129),MONTH(AB129),DAY(AB129)+1))=MONTH($C128),DATE(YEAR(AB129),MONTH(AB129),DAY(AB129)+1),"")</f>
        <v>45715</v>
      </c>
      <c r="AD129" s="13">
        <f t="shared" ref="AD129" si="156">IF(MONTH(DATE(YEAR(AC129),MONTH(AC129),DAY(AC129)+1))=MONTH($C128),DATE(YEAR(AC129),MONTH(AC129),DAY(AC129)+1),"")</f>
        <v>45716</v>
      </c>
      <c r="AE129" s="13" t="str">
        <f t="shared" ref="AE129:AF129" si="157">IF(MONTH(DATE(YEAR(AD129),MONTH(AD129),DAY(AD129)+1))=MONTH($C128),DATE(YEAR(AD129),MONTH(AD129),DAY(AD129)+1),"")</f>
        <v/>
      </c>
      <c r="AF129" s="13" t="e">
        <f t="shared" si="157"/>
        <v>#VALUE!</v>
      </c>
      <c r="AG129" s="32" t="e">
        <f t="shared" ref="AG129" si="158">IF(MONTH(DATE(YEAR(AF129),MONTH(AF129),DAY(AF129)+1))=MONTH($C128),DATE(YEAR(AF129),MONTH(AF129),DAY(AF129)+1),"")</f>
        <v>#VALUE!</v>
      </c>
      <c r="AH129" s="249"/>
      <c r="AI129" s="206"/>
      <c r="AJ129" s="207"/>
      <c r="AK129" s="208"/>
      <c r="AL129" s="242"/>
      <c r="AM129" s="243"/>
      <c r="AN129" s="235"/>
      <c r="AO129" s="216"/>
      <c r="AP129" s="190"/>
      <c r="AQ129" s="191"/>
      <c r="AR129" s="177"/>
    </row>
    <row r="130" spans="1:45" s="4" customFormat="1" ht="12.95" hidden="1" customHeight="1" outlineLevel="1" x14ac:dyDescent="0.15">
      <c r="A130" s="2"/>
      <c r="B130" s="12" t="s">
        <v>2</v>
      </c>
      <c r="C130" s="14" t="str">
        <f t="shared" ref="C130:AG130" si="159">TEXT(C129,"aaa")</f>
        <v>土</v>
      </c>
      <c r="D130" s="14" t="str">
        <f t="shared" si="159"/>
        <v>日</v>
      </c>
      <c r="E130" s="14" t="str">
        <f t="shared" si="159"/>
        <v>月</v>
      </c>
      <c r="F130" s="19" t="str">
        <f t="shared" si="159"/>
        <v>火</v>
      </c>
      <c r="G130" s="14" t="str">
        <f t="shared" si="159"/>
        <v>水</v>
      </c>
      <c r="H130" s="14" t="str">
        <f t="shared" si="159"/>
        <v>木</v>
      </c>
      <c r="I130" s="14" t="str">
        <f t="shared" si="159"/>
        <v>金</v>
      </c>
      <c r="J130" s="14" t="str">
        <f t="shared" si="159"/>
        <v>土</v>
      </c>
      <c r="K130" s="14" t="str">
        <f t="shared" si="159"/>
        <v>日</v>
      </c>
      <c r="L130" s="14" t="str">
        <f t="shared" si="159"/>
        <v>月</v>
      </c>
      <c r="M130" s="14" t="str">
        <f t="shared" si="159"/>
        <v>火</v>
      </c>
      <c r="N130" s="14" t="str">
        <f t="shared" si="159"/>
        <v>水</v>
      </c>
      <c r="O130" s="14" t="str">
        <f t="shared" si="159"/>
        <v>木</v>
      </c>
      <c r="P130" s="14" t="str">
        <f t="shared" si="159"/>
        <v>金</v>
      </c>
      <c r="Q130" s="14" t="str">
        <f t="shared" si="159"/>
        <v>土</v>
      </c>
      <c r="R130" s="14" t="str">
        <f t="shared" si="159"/>
        <v>日</v>
      </c>
      <c r="S130" s="14" t="str">
        <f t="shared" si="159"/>
        <v>月</v>
      </c>
      <c r="T130" s="14" t="str">
        <f t="shared" si="159"/>
        <v>火</v>
      </c>
      <c r="U130" s="14" t="str">
        <f t="shared" si="159"/>
        <v>水</v>
      </c>
      <c r="V130" s="14" t="str">
        <f t="shared" si="159"/>
        <v>木</v>
      </c>
      <c r="W130" s="14" t="str">
        <f t="shared" si="159"/>
        <v>金</v>
      </c>
      <c r="X130" s="14" t="str">
        <f t="shared" si="159"/>
        <v>土</v>
      </c>
      <c r="Y130" s="14" t="str">
        <f t="shared" si="159"/>
        <v>日</v>
      </c>
      <c r="Z130" s="14" t="str">
        <f t="shared" si="159"/>
        <v>月</v>
      </c>
      <c r="AA130" s="14" t="str">
        <f t="shared" si="159"/>
        <v>火</v>
      </c>
      <c r="AB130" s="14" t="str">
        <f t="shared" si="159"/>
        <v>水</v>
      </c>
      <c r="AC130" s="14" t="str">
        <f t="shared" si="159"/>
        <v>木</v>
      </c>
      <c r="AD130" s="14" t="str">
        <f t="shared" si="159"/>
        <v>金</v>
      </c>
      <c r="AE130" s="14" t="str">
        <f t="shared" ref="AE130" si="160">TEXT(AE129,"aaa")</f>
        <v/>
      </c>
      <c r="AF130" s="14" t="e">
        <f t="shared" si="159"/>
        <v>#VALUE!</v>
      </c>
      <c r="AG130" s="77" t="e">
        <f t="shared" si="159"/>
        <v>#VALUE!</v>
      </c>
      <c r="AH130" s="249"/>
      <c r="AI130" s="193" t="s">
        <v>42</v>
      </c>
      <c r="AJ130" s="247" t="s">
        <v>12</v>
      </c>
      <c r="AK130" s="195" t="s">
        <v>49</v>
      </c>
      <c r="AL130" s="236" t="s">
        <v>42</v>
      </c>
      <c r="AM130" s="238" t="s">
        <v>13</v>
      </c>
      <c r="AN130" s="234">
        <f>COUNT(C129:AG129)</f>
        <v>28</v>
      </c>
      <c r="AO130" s="215">
        <f>AN130-AH130</f>
        <v>28</v>
      </c>
      <c r="AP130" s="215">
        <f>SUM(AO$8:AO132)</f>
        <v>808</v>
      </c>
      <c r="AQ130" s="56"/>
      <c r="AR130" s="55"/>
    </row>
    <row r="131" spans="1:45" s="4" customFormat="1" ht="27" hidden="1" customHeight="1" outlineLevel="1" x14ac:dyDescent="0.15">
      <c r="A131" s="3"/>
      <c r="B131" s="185" t="s">
        <v>3</v>
      </c>
      <c r="C131" s="187" t="str">
        <f>IFERROR(VLOOKUP(C129,祝日一覧!$A:$C,3,FALSE),"")</f>
        <v/>
      </c>
      <c r="D131" s="187" t="str">
        <f>IFERROR(VLOOKUP(D129,祝日一覧!$A:$C,3,FALSE),"")</f>
        <v/>
      </c>
      <c r="E131" s="187" t="str">
        <f>IFERROR(VLOOKUP(E129,祝日一覧!$A:$C,3,FALSE),"")</f>
        <v/>
      </c>
      <c r="F131" s="187" t="str">
        <f>IFERROR(VLOOKUP(F129,祝日一覧!$A:$C,3,FALSE),"")</f>
        <v/>
      </c>
      <c r="G131" s="187" t="str">
        <f>IFERROR(VLOOKUP(G129,祝日一覧!$A:$C,3,FALSE),"")</f>
        <v/>
      </c>
      <c r="H131" s="187" t="str">
        <f>IFERROR(VLOOKUP(H129,祝日一覧!$A:$C,3,FALSE),"")</f>
        <v/>
      </c>
      <c r="I131" s="187" t="str">
        <f>IFERROR(VLOOKUP(I129,祝日一覧!$A:$C,3,FALSE),"")</f>
        <v/>
      </c>
      <c r="J131" s="187" t="str">
        <f>IFERROR(VLOOKUP(J129,祝日一覧!$A:$C,3,FALSE),"")</f>
        <v/>
      </c>
      <c r="K131" s="187" t="str">
        <f>IFERROR(VLOOKUP(K129,祝日一覧!$A:$C,3,FALSE),"")</f>
        <v/>
      </c>
      <c r="L131" s="187" t="str">
        <f>IFERROR(VLOOKUP(L129,祝日一覧!$A:$C,3,FALSE),"")</f>
        <v/>
      </c>
      <c r="M131" s="187" t="str">
        <f>IFERROR(VLOOKUP(M129,祝日一覧!$A:$C,3,FALSE),"")</f>
        <v>建国記念の日</v>
      </c>
      <c r="N131" s="187" t="str">
        <f>IFERROR(VLOOKUP(N129,祝日一覧!$A:$C,3,FALSE),"")</f>
        <v/>
      </c>
      <c r="O131" s="187" t="str">
        <f>IFERROR(VLOOKUP(O129,祝日一覧!$A:$C,3,FALSE),"")</f>
        <v/>
      </c>
      <c r="P131" s="187" t="str">
        <f>IFERROR(VLOOKUP(P129,祝日一覧!$A:$C,3,FALSE),"")</f>
        <v/>
      </c>
      <c r="Q131" s="187" t="str">
        <f>IFERROR(VLOOKUP(Q129,祝日一覧!$A:$C,3,FALSE),"")</f>
        <v/>
      </c>
      <c r="R131" s="187" t="str">
        <f>IFERROR(VLOOKUP(R129,祝日一覧!$A:$C,3,FALSE),"")</f>
        <v/>
      </c>
      <c r="S131" s="187" t="str">
        <f>IFERROR(VLOOKUP(S129,祝日一覧!$A:$C,3,FALSE),"")</f>
        <v/>
      </c>
      <c r="T131" s="187" t="str">
        <f>IFERROR(VLOOKUP(T129,祝日一覧!$A:$C,3,FALSE),"")</f>
        <v/>
      </c>
      <c r="U131" s="187" t="str">
        <f>IFERROR(VLOOKUP(U129,祝日一覧!$A:$C,3,FALSE),"")</f>
        <v/>
      </c>
      <c r="V131" s="187" t="str">
        <f>IFERROR(VLOOKUP(V129,祝日一覧!$A:$C,3,FALSE),"")</f>
        <v/>
      </c>
      <c r="W131" s="187" t="str">
        <f>IFERROR(VLOOKUP(W129,祝日一覧!$A:$C,3,FALSE),"")</f>
        <v/>
      </c>
      <c r="X131" s="187" t="str">
        <f>IFERROR(VLOOKUP(X129,祝日一覧!$A:$C,3,FALSE),"")</f>
        <v/>
      </c>
      <c r="Y131" s="187" t="str">
        <f>IFERROR(VLOOKUP(Y129,祝日一覧!$A:$C,3,FALSE),"")</f>
        <v>天皇誕生日</v>
      </c>
      <c r="Z131" s="187" t="str">
        <f>IFERROR(VLOOKUP(Z129,祝日一覧!$A:$C,3,FALSE),"")</f>
        <v>振替休日</v>
      </c>
      <c r="AA131" s="187" t="str">
        <f>IFERROR(VLOOKUP(AA129,祝日一覧!$A:$C,3,FALSE),"")</f>
        <v/>
      </c>
      <c r="AB131" s="187" t="str">
        <f>IFERROR(VLOOKUP(AB129,祝日一覧!$A:$C,3,FALSE),"")</f>
        <v/>
      </c>
      <c r="AC131" s="187" t="str">
        <f>IFERROR(VLOOKUP(AC129,祝日一覧!$A:$C,3,FALSE),"")</f>
        <v/>
      </c>
      <c r="AD131" s="187" t="str">
        <f>IFERROR(VLOOKUP(AD129,祝日一覧!$A:$C,3,FALSE),"")</f>
        <v/>
      </c>
      <c r="AE131" s="187" t="str">
        <f>IFERROR(VLOOKUP(AE129,祝日一覧!$A:$C,3,FALSE),"")</f>
        <v/>
      </c>
      <c r="AF131" s="187" t="str">
        <f>IFERROR(VLOOKUP(AF129,祝日一覧!$A:$C,3,FALSE),"")</f>
        <v/>
      </c>
      <c r="AG131" s="229" t="str">
        <f>IFERROR(VLOOKUP(AG129,祝日一覧!$A:$C,3,FALSE),"")</f>
        <v/>
      </c>
      <c r="AH131" s="249"/>
      <c r="AI131" s="193"/>
      <c r="AJ131" s="247"/>
      <c r="AK131" s="195"/>
      <c r="AL131" s="237"/>
      <c r="AM131" s="239"/>
      <c r="AN131" s="235"/>
      <c r="AO131" s="216"/>
      <c r="AP131" s="216"/>
      <c r="AQ131" s="57"/>
      <c r="AR131" s="58"/>
    </row>
    <row r="132" spans="1:45" s="4" customFormat="1" ht="20.100000000000001" hidden="1" customHeight="1" outlineLevel="1" thickBot="1" x14ac:dyDescent="0.2">
      <c r="B132" s="228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30"/>
      <c r="AH132" s="250"/>
      <c r="AI132" s="5"/>
      <c r="AJ132" s="66" t="e">
        <f>AVERAGE(AJ133:AJ138)</f>
        <v>#DIV/0!</v>
      </c>
      <c r="AK132" s="33" t="e">
        <f>IF(AJ132&gt;=0.285,"達成","未")</f>
        <v>#DIV/0!</v>
      </c>
      <c r="AL132" s="116"/>
      <c r="AM132" s="117">
        <f>AVERAGE(AM133:AM137)</f>
        <v>0.32700421940928265</v>
      </c>
      <c r="AN132" s="109" t="s">
        <v>69</v>
      </c>
      <c r="AO132" s="93" t="s">
        <v>70</v>
      </c>
      <c r="AP132" s="94" t="s">
        <v>71</v>
      </c>
      <c r="AQ132" s="96" t="s">
        <v>72</v>
      </c>
      <c r="AR132" s="96" t="s">
        <v>59</v>
      </c>
      <c r="AS132" s="88" t="s">
        <v>68</v>
      </c>
    </row>
    <row r="133" spans="1:45" s="4" customFormat="1" ht="20.100000000000001" hidden="1" customHeight="1" outlineLevel="1" x14ac:dyDescent="0.15">
      <c r="B133" s="69" t="str">
        <f>IF($R$5&lt;&gt;"",$R$5,"-")</f>
        <v>松江　氏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98"/>
      <c r="AH133" s="132" t="str">
        <f t="shared" ref="AH133:AH138" si="161">IF(B133="-",B133,"手入力")</f>
        <v>手入力</v>
      </c>
      <c r="AI133" s="63">
        <f t="shared" ref="AI133:AI138" si="162">AQ133</f>
        <v>0</v>
      </c>
      <c r="AJ133" s="64" t="str">
        <f>IFERROR(AI133/AO133,"")</f>
        <v/>
      </c>
      <c r="AK133" s="106" t="str">
        <f>IFERROR(IF(B133="-",B133,IF(AI133/AO133&gt;=0.285,"達成","未")),"-")</f>
        <v>-</v>
      </c>
      <c r="AL133" s="126">
        <f>AR133</f>
        <v>52</v>
      </c>
      <c r="AM133" s="127">
        <f>IFERROR(AL133/AP133,"")</f>
        <v>0.32911392405063289</v>
      </c>
      <c r="AN133" s="44">
        <f>COUNT(C129:AG129)</f>
        <v>28</v>
      </c>
      <c r="AO133" s="111">
        <f>IF(OR(B133="-",B133=""),0,IFERROR(AN133-AH133,))</f>
        <v>0</v>
      </c>
      <c r="AP133" s="75">
        <f>AO133+AP121</f>
        <v>158</v>
      </c>
      <c r="AQ133" s="74">
        <f>COUNTIF(C133:AG133,"○")</f>
        <v>0</v>
      </c>
      <c r="AR133" s="74">
        <f>AR121+AQ133</f>
        <v>52</v>
      </c>
      <c r="AS133" s="76">
        <f>IF(AS134&gt;=1,0,IF(SUM(AO133:AO138)=0,1,IF(AK132="達成",1,0)))</f>
        <v>0</v>
      </c>
    </row>
    <row r="134" spans="1:45" s="4" customFormat="1" ht="20.100000000000001" hidden="1" customHeight="1" outlineLevel="1" x14ac:dyDescent="0.15">
      <c r="B134" s="60" t="str">
        <f>IF($S$5&lt;&gt;"",$S$5,"-")</f>
        <v>大田　氏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77"/>
      <c r="AH134" s="130" t="str">
        <f t="shared" si="161"/>
        <v>手入力</v>
      </c>
      <c r="AI134" s="65">
        <f t="shared" si="162"/>
        <v>0</v>
      </c>
      <c r="AJ134" s="53" t="str">
        <f>IFERROR(AI134/AO134,"")</f>
        <v/>
      </c>
      <c r="AK134" s="107" t="str">
        <f t="shared" ref="AK134:AK138" si="163">IFERROR(IF(B134="-",B134,IF(AI134/AO134&gt;=0.285,"達成","未")),"-")</f>
        <v>-</v>
      </c>
      <c r="AL134" s="128">
        <f>AR134</f>
        <v>51</v>
      </c>
      <c r="AM134" s="121">
        <f>IFERROR(AL134/AP134,"")</f>
        <v>0.32278481012658228</v>
      </c>
      <c r="AN134" s="44">
        <f>COUNT(C129:AG129)</f>
        <v>28</v>
      </c>
      <c r="AO134" s="111">
        <f>IF(OR(B134="-",B134=""),0,IFERROR(AN134-AH134,))</f>
        <v>0</v>
      </c>
      <c r="AP134" s="75">
        <f>AO134+AP122</f>
        <v>158</v>
      </c>
      <c r="AQ134" s="75">
        <f>COUNTIF(C134:AG134,"○")</f>
        <v>0</v>
      </c>
      <c r="AR134" s="75">
        <f>AR122+AQ134</f>
        <v>51</v>
      </c>
      <c r="AS134" s="49">
        <f>COUNTIF(AH133:AH138,"手入力")</f>
        <v>3</v>
      </c>
    </row>
    <row r="135" spans="1:45" s="4" customFormat="1" ht="20.100000000000001" hidden="1" customHeight="1" outlineLevel="1" x14ac:dyDescent="0.15">
      <c r="B135" s="60" t="str">
        <f>IF($T$5&lt;&gt;"",$T$5,"-")</f>
        <v>浜田　氏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77"/>
      <c r="AH135" s="130" t="str">
        <f t="shared" si="161"/>
        <v>手入力</v>
      </c>
      <c r="AI135" s="65">
        <f t="shared" si="162"/>
        <v>0</v>
      </c>
      <c r="AJ135" s="53" t="str">
        <f>IFERROR(AI135/AO135,"")</f>
        <v/>
      </c>
      <c r="AK135" s="107" t="str">
        <f t="shared" si="163"/>
        <v>-</v>
      </c>
      <c r="AL135" s="128">
        <f>AR135</f>
        <v>52</v>
      </c>
      <c r="AM135" s="121">
        <f>IFERROR(AL135/AP135,"")</f>
        <v>0.32911392405063289</v>
      </c>
      <c r="AN135" s="44">
        <f>COUNT(C129:AG129)</f>
        <v>28</v>
      </c>
      <c r="AO135" s="111">
        <f t="shared" ref="AO135:AO138" si="164">IF(OR(B135="-",B135=""),0,IFERROR(AN135-AH135,))</f>
        <v>0</v>
      </c>
      <c r="AP135" s="75">
        <f t="shared" ref="AP135:AP138" si="165">AO135+AP123</f>
        <v>158</v>
      </c>
      <c r="AQ135" s="75">
        <f>COUNTIF(C135:AG135,"○")</f>
        <v>0</v>
      </c>
      <c r="AR135" s="75">
        <f t="shared" ref="AR135:AR137" si="166">AR123+AQ135</f>
        <v>52</v>
      </c>
      <c r="AS135" s="49"/>
    </row>
    <row r="136" spans="1:45" s="4" customFormat="1" ht="20.100000000000001" hidden="1" customHeight="1" outlineLevel="1" x14ac:dyDescent="0.15">
      <c r="B136" s="60" t="str">
        <f>IF($U$5&lt;&gt;"",$U$5,"-")</f>
        <v>-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77"/>
      <c r="AH136" s="130" t="str">
        <f t="shared" si="161"/>
        <v>-</v>
      </c>
      <c r="AI136" s="65">
        <f t="shared" si="162"/>
        <v>0</v>
      </c>
      <c r="AJ136" s="53" t="str">
        <f t="shared" ref="AJ136:AJ137" si="167">IFERROR(AI136/AO136,"")</f>
        <v/>
      </c>
      <c r="AK136" s="107" t="str">
        <f t="shared" si="163"/>
        <v>-</v>
      </c>
      <c r="AL136" s="128">
        <f>AR136</f>
        <v>0</v>
      </c>
      <c r="AM136" s="121" t="str">
        <f>IFERROR(AL136/AP136,"")</f>
        <v/>
      </c>
      <c r="AN136" s="44">
        <f>COUNT(C129:AG129)</f>
        <v>28</v>
      </c>
      <c r="AO136" s="111">
        <f t="shared" si="164"/>
        <v>0</v>
      </c>
      <c r="AP136" s="75">
        <f t="shared" si="165"/>
        <v>0</v>
      </c>
      <c r="AQ136" s="75">
        <f>COUNTIF(C136:AG136,"○")</f>
        <v>0</v>
      </c>
      <c r="AR136" s="75">
        <f t="shared" si="166"/>
        <v>0</v>
      </c>
      <c r="AS136" s="49"/>
    </row>
    <row r="137" spans="1:45" s="4" customFormat="1" ht="20.100000000000001" hidden="1" customHeight="1" outlineLevel="1" x14ac:dyDescent="0.15">
      <c r="B137" s="60" t="str">
        <f>IF($V$5&lt;&gt;"",$V$5,"-")</f>
        <v>-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77"/>
      <c r="AH137" s="130" t="str">
        <f t="shared" si="161"/>
        <v>-</v>
      </c>
      <c r="AI137" s="65">
        <f t="shared" si="162"/>
        <v>0</v>
      </c>
      <c r="AJ137" s="53" t="str">
        <f t="shared" si="167"/>
        <v/>
      </c>
      <c r="AK137" s="107" t="str">
        <f t="shared" si="163"/>
        <v>-</v>
      </c>
      <c r="AL137" s="128">
        <f>AR137</f>
        <v>0</v>
      </c>
      <c r="AM137" s="121" t="str">
        <f>IFERROR(AL137/AP137,"")</f>
        <v/>
      </c>
      <c r="AN137" s="44">
        <f>COUNT(C129:AG129)</f>
        <v>28</v>
      </c>
      <c r="AO137" s="111">
        <f t="shared" si="164"/>
        <v>0</v>
      </c>
      <c r="AP137" s="75">
        <f t="shared" si="165"/>
        <v>0</v>
      </c>
      <c r="AQ137" s="75">
        <f>COUNTIF(C137:AG137,"○")</f>
        <v>0</v>
      </c>
      <c r="AR137" s="75">
        <f t="shared" si="166"/>
        <v>0</v>
      </c>
      <c r="AS137" s="49"/>
    </row>
    <row r="138" spans="1:45" s="4" customFormat="1" ht="20.100000000000001" hidden="1" customHeight="1" outlineLevel="1" thickBot="1" x14ac:dyDescent="0.2">
      <c r="B138" s="61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79"/>
      <c r="AH138" s="131" t="str">
        <f t="shared" si="161"/>
        <v>-</v>
      </c>
      <c r="AI138" s="5">
        <f t="shared" si="162"/>
        <v>0</v>
      </c>
      <c r="AJ138" s="66" t="str">
        <f>IFERROR(AI138/AO138,"")</f>
        <v/>
      </c>
      <c r="AK138" s="33" t="str">
        <f t="shared" si="163"/>
        <v>-</v>
      </c>
      <c r="AL138" s="122">
        <f t="shared" ref="AL138" si="168">AR138</f>
        <v>0</v>
      </c>
      <c r="AM138" s="117" t="str">
        <f t="shared" ref="AM138" si="169">IFERROR(AL138/AP138,"")</f>
        <v/>
      </c>
      <c r="AN138" s="44">
        <f>COUNT(C129:AG129)</f>
        <v>28</v>
      </c>
      <c r="AO138" s="111">
        <f t="shared" si="164"/>
        <v>0</v>
      </c>
      <c r="AP138" s="75">
        <f t="shared" si="165"/>
        <v>0</v>
      </c>
      <c r="AQ138" s="75">
        <f t="shared" ref="AQ138" si="170">COUNTIF(C138:AG138,"○")</f>
        <v>0</v>
      </c>
      <c r="AR138" s="75">
        <f>AR126+AQ138</f>
        <v>0</v>
      </c>
      <c r="AS138" s="49"/>
    </row>
    <row r="139" spans="1:45" s="4" customFormat="1" ht="14.25" hidden="1" outlineLevel="1" thickBot="1" x14ac:dyDescent="0.2">
      <c r="A139" s="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2"/>
      <c r="AI139" s="2"/>
      <c r="AJ139" s="49"/>
      <c r="AK139" s="2"/>
      <c r="AL139" s="2"/>
      <c r="AM139" s="2"/>
      <c r="AN139" s="35"/>
      <c r="AO139" s="35"/>
      <c r="AP139" s="35"/>
      <c r="AQ139" s="35"/>
      <c r="AR139" s="35"/>
    </row>
    <row r="140" spans="1:45" s="4" customFormat="1" ht="12.95" hidden="1" customHeight="1" outlineLevel="1" x14ac:dyDescent="0.15">
      <c r="A140" s="2"/>
      <c r="B140" s="85" t="s">
        <v>0</v>
      </c>
      <c r="C140" s="199">
        <f>DATE(YEAR(C128),MONTH(C128)+1,DAY(C128))</f>
        <v>45717</v>
      </c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48" t="s">
        <v>17</v>
      </c>
      <c r="AI140" s="203" t="s">
        <v>48</v>
      </c>
      <c r="AJ140" s="204"/>
      <c r="AK140" s="205"/>
      <c r="AL140" s="240" t="s">
        <v>11</v>
      </c>
      <c r="AM140" s="241"/>
      <c r="AN140" s="234" t="s">
        <v>16</v>
      </c>
      <c r="AO140" s="215" t="s">
        <v>18</v>
      </c>
      <c r="AP140" s="189" t="s">
        <v>19</v>
      </c>
      <c r="AQ140" s="191"/>
      <c r="AR140" s="177"/>
    </row>
    <row r="141" spans="1:45" s="4" customFormat="1" ht="12.95" hidden="1" customHeight="1" outlineLevel="1" x14ac:dyDescent="0.15">
      <c r="A141" s="2"/>
      <c r="B141" s="12" t="s">
        <v>1</v>
      </c>
      <c r="C141" s="13">
        <f>DATE(YEAR(C140),MONTH(C140),DAY(C140))</f>
        <v>45717</v>
      </c>
      <c r="D141" s="13">
        <f>IF(MONTH(DATE(YEAR(C141),MONTH(C141),DAY(C141)+1))=MONTH($C140),DATE(YEAR(C141),MONTH(C141),DAY(C141)+1),"")</f>
        <v>45718</v>
      </c>
      <c r="E141" s="13">
        <f t="shared" ref="E141" si="171">IF(MONTH(DATE(YEAR(D141),MONTH(D141),DAY(D141)+1))=MONTH($C140),DATE(YEAR(D141),MONTH(D141),DAY(D141)+1),"")</f>
        <v>45719</v>
      </c>
      <c r="F141" s="18">
        <f t="shared" ref="F141" si="172">IF(MONTH(DATE(YEAR(E141),MONTH(E141),DAY(E141)+1))=MONTH($C140),DATE(YEAR(E141),MONTH(E141),DAY(E141)+1),"")</f>
        <v>45720</v>
      </c>
      <c r="G141" s="13">
        <f t="shared" ref="G141" si="173">IF(MONTH(DATE(YEAR(F141),MONTH(F141),DAY(F141)+1))=MONTH($C140),DATE(YEAR(F141),MONTH(F141),DAY(F141)+1),"")</f>
        <v>45721</v>
      </c>
      <c r="H141" s="13">
        <f t="shared" ref="H141" si="174">IF(MONTH(DATE(YEAR(G141),MONTH(G141),DAY(G141)+1))=MONTH($C140),DATE(YEAR(G141),MONTH(G141),DAY(G141)+1),"")</f>
        <v>45722</v>
      </c>
      <c r="I141" s="13">
        <f t="shared" ref="I141" si="175">IF(MONTH(DATE(YEAR(H141),MONTH(H141),DAY(H141)+1))=MONTH($C140),DATE(YEAR(H141),MONTH(H141),DAY(H141)+1),"")</f>
        <v>45723</v>
      </c>
      <c r="J141" s="13">
        <f t="shared" ref="J141" si="176">IF(MONTH(DATE(YEAR(I141),MONTH(I141),DAY(I141)+1))=MONTH($C140),DATE(YEAR(I141),MONTH(I141),DAY(I141)+1),"")</f>
        <v>45724</v>
      </c>
      <c r="K141" s="13">
        <f t="shared" ref="K141" si="177">IF(MONTH(DATE(YEAR(J141),MONTH(J141),DAY(J141)+1))=MONTH($C140),DATE(YEAR(J141),MONTH(J141),DAY(J141)+1),"")</f>
        <v>45725</v>
      </c>
      <c r="L141" s="13">
        <f t="shared" ref="L141" si="178">IF(MONTH(DATE(YEAR(K141),MONTH(K141),DAY(K141)+1))=MONTH($C140),DATE(YEAR(K141),MONTH(K141),DAY(K141)+1),"")</f>
        <v>45726</v>
      </c>
      <c r="M141" s="13">
        <f t="shared" ref="M141" si="179">IF(MONTH(DATE(YEAR(L141),MONTH(L141),DAY(L141)+1))=MONTH($C140),DATE(YEAR(L141),MONTH(L141),DAY(L141)+1),"")</f>
        <v>45727</v>
      </c>
      <c r="N141" s="13">
        <f t="shared" ref="N141" si="180">IF(MONTH(DATE(YEAR(M141),MONTH(M141),DAY(M141)+1))=MONTH($C140),DATE(YEAR(M141),MONTH(M141),DAY(M141)+1),"")</f>
        <v>45728</v>
      </c>
      <c r="O141" s="13">
        <f t="shared" ref="O141" si="181">IF(MONTH(DATE(YEAR(N141),MONTH(N141),DAY(N141)+1))=MONTH($C140),DATE(YEAR(N141),MONTH(N141),DAY(N141)+1),"")</f>
        <v>45729</v>
      </c>
      <c r="P141" s="13">
        <f t="shared" ref="P141" si="182">IF(MONTH(DATE(YEAR(O141),MONTH(O141),DAY(O141)+1))=MONTH($C140),DATE(YEAR(O141),MONTH(O141),DAY(O141)+1),"")</f>
        <v>45730</v>
      </c>
      <c r="Q141" s="13">
        <f t="shared" ref="Q141" si="183">IF(MONTH(DATE(YEAR(P141),MONTH(P141),DAY(P141)+1))=MONTH($C140),DATE(YEAR(P141),MONTH(P141),DAY(P141)+1),"")</f>
        <v>45731</v>
      </c>
      <c r="R141" s="13">
        <f t="shared" ref="R141" si="184">IF(MONTH(DATE(YEAR(Q141),MONTH(Q141),DAY(Q141)+1))=MONTH($C140),DATE(YEAR(Q141),MONTH(Q141),DAY(Q141)+1),"")</f>
        <v>45732</v>
      </c>
      <c r="S141" s="13">
        <f t="shared" ref="S141" si="185">IF(MONTH(DATE(YEAR(R141),MONTH(R141),DAY(R141)+1))=MONTH($C140),DATE(YEAR(R141),MONTH(R141),DAY(R141)+1),"")</f>
        <v>45733</v>
      </c>
      <c r="T141" s="13">
        <f t="shared" ref="T141" si="186">IF(MONTH(DATE(YEAR(S141),MONTH(S141),DAY(S141)+1))=MONTH($C140),DATE(YEAR(S141),MONTH(S141),DAY(S141)+1),"")</f>
        <v>45734</v>
      </c>
      <c r="U141" s="13">
        <f t="shared" ref="U141" si="187">IF(MONTH(DATE(YEAR(T141),MONTH(T141),DAY(T141)+1))=MONTH($C140),DATE(YEAR(T141),MONTH(T141),DAY(T141)+1),"")</f>
        <v>45735</v>
      </c>
      <c r="V141" s="13">
        <f t="shared" ref="V141" si="188">IF(MONTH(DATE(YEAR(U141),MONTH(U141),DAY(U141)+1))=MONTH($C140),DATE(YEAR(U141),MONTH(U141),DAY(U141)+1),"")</f>
        <v>45736</v>
      </c>
      <c r="W141" s="13">
        <f t="shared" ref="W141" si="189">IF(MONTH(DATE(YEAR(V141),MONTH(V141),DAY(V141)+1))=MONTH($C140),DATE(YEAR(V141),MONTH(V141),DAY(V141)+1),"")</f>
        <v>45737</v>
      </c>
      <c r="X141" s="13">
        <f t="shared" ref="X141" si="190">IF(MONTH(DATE(YEAR(W141),MONTH(W141),DAY(W141)+1))=MONTH($C140),DATE(YEAR(W141),MONTH(W141),DAY(W141)+1),"")</f>
        <v>45738</v>
      </c>
      <c r="Y141" s="13">
        <f t="shared" ref="Y141" si="191">IF(MONTH(DATE(YEAR(X141),MONTH(X141),DAY(X141)+1))=MONTH($C140),DATE(YEAR(X141),MONTH(X141),DAY(X141)+1),"")</f>
        <v>45739</v>
      </c>
      <c r="Z141" s="13">
        <f t="shared" ref="Z141" si="192">IF(MONTH(DATE(YEAR(Y141),MONTH(Y141),DAY(Y141)+1))=MONTH($C140),DATE(YEAR(Y141),MONTH(Y141),DAY(Y141)+1),"")</f>
        <v>45740</v>
      </c>
      <c r="AA141" s="13">
        <f t="shared" ref="AA141" si="193">IF(MONTH(DATE(YEAR(Z141),MONTH(Z141),DAY(Z141)+1))=MONTH($C140),DATE(YEAR(Z141),MONTH(Z141),DAY(Z141)+1),"")</f>
        <v>45741</v>
      </c>
      <c r="AB141" s="13">
        <f t="shared" ref="AB141" si="194">IF(MONTH(DATE(YEAR(AA141),MONTH(AA141),DAY(AA141)+1))=MONTH($C140),DATE(YEAR(AA141),MONTH(AA141),DAY(AA141)+1),"")</f>
        <v>45742</v>
      </c>
      <c r="AC141" s="13">
        <f t="shared" ref="AC141" si="195">IF(MONTH(DATE(YEAR(AB141),MONTH(AB141),DAY(AB141)+1))=MONTH($C140),DATE(YEAR(AB141),MONTH(AB141),DAY(AB141)+1),"")</f>
        <v>45743</v>
      </c>
      <c r="AD141" s="13">
        <f t="shared" ref="AD141" si="196">IF(MONTH(DATE(YEAR(AC141),MONTH(AC141),DAY(AC141)+1))=MONTH($C140),DATE(YEAR(AC141),MONTH(AC141),DAY(AC141)+1),"")</f>
        <v>45744</v>
      </c>
      <c r="AE141" s="13">
        <f t="shared" ref="AE141" si="197">IF(MONTH(DATE(YEAR(AD141),MONTH(AD141),DAY(AD141)+1))=MONTH($C140),DATE(YEAR(AD141),MONTH(AD141),DAY(AD141)+1),"")</f>
        <v>45745</v>
      </c>
      <c r="AF141" s="13">
        <f t="shared" ref="AF141" si="198">IF(MONTH(DATE(YEAR(AE141),MONTH(AE141),DAY(AE141)+1))=MONTH($C140),DATE(YEAR(AE141),MONTH(AE141),DAY(AE141)+1),"")</f>
        <v>45746</v>
      </c>
      <c r="AG141" s="32">
        <f t="shared" ref="AG141" si="199">IF(MONTH(DATE(YEAR(AF141),MONTH(AF141),DAY(AF141)+1))=MONTH($C140),DATE(YEAR(AF141),MONTH(AF141),DAY(AF141)+1),"")</f>
        <v>45747</v>
      </c>
      <c r="AH141" s="249"/>
      <c r="AI141" s="206"/>
      <c r="AJ141" s="207"/>
      <c r="AK141" s="208"/>
      <c r="AL141" s="242"/>
      <c r="AM141" s="243"/>
      <c r="AN141" s="235"/>
      <c r="AO141" s="216"/>
      <c r="AP141" s="190"/>
      <c r="AQ141" s="191"/>
      <c r="AR141" s="177"/>
    </row>
    <row r="142" spans="1:45" s="4" customFormat="1" ht="12.95" hidden="1" customHeight="1" outlineLevel="1" x14ac:dyDescent="0.15">
      <c r="A142" s="2"/>
      <c r="B142" s="12" t="s">
        <v>2</v>
      </c>
      <c r="C142" s="14" t="str">
        <f t="shared" ref="C142:AG142" si="200">TEXT(C141,"aaa")</f>
        <v>土</v>
      </c>
      <c r="D142" s="14" t="str">
        <f t="shared" si="200"/>
        <v>日</v>
      </c>
      <c r="E142" s="14" t="str">
        <f t="shared" si="200"/>
        <v>月</v>
      </c>
      <c r="F142" s="19" t="str">
        <f t="shared" si="200"/>
        <v>火</v>
      </c>
      <c r="G142" s="14" t="str">
        <f t="shared" si="200"/>
        <v>水</v>
      </c>
      <c r="H142" s="14" t="str">
        <f t="shared" si="200"/>
        <v>木</v>
      </c>
      <c r="I142" s="14" t="str">
        <f t="shared" si="200"/>
        <v>金</v>
      </c>
      <c r="J142" s="14" t="str">
        <f t="shared" si="200"/>
        <v>土</v>
      </c>
      <c r="K142" s="14" t="str">
        <f t="shared" si="200"/>
        <v>日</v>
      </c>
      <c r="L142" s="14" t="str">
        <f t="shared" si="200"/>
        <v>月</v>
      </c>
      <c r="M142" s="14" t="str">
        <f t="shared" si="200"/>
        <v>火</v>
      </c>
      <c r="N142" s="14" t="str">
        <f t="shared" si="200"/>
        <v>水</v>
      </c>
      <c r="O142" s="14" t="str">
        <f t="shared" si="200"/>
        <v>木</v>
      </c>
      <c r="P142" s="14" t="str">
        <f t="shared" si="200"/>
        <v>金</v>
      </c>
      <c r="Q142" s="14" t="str">
        <f t="shared" si="200"/>
        <v>土</v>
      </c>
      <c r="R142" s="14" t="str">
        <f t="shared" si="200"/>
        <v>日</v>
      </c>
      <c r="S142" s="14" t="str">
        <f t="shared" si="200"/>
        <v>月</v>
      </c>
      <c r="T142" s="14" t="str">
        <f t="shared" si="200"/>
        <v>火</v>
      </c>
      <c r="U142" s="14" t="str">
        <f t="shared" si="200"/>
        <v>水</v>
      </c>
      <c r="V142" s="14" t="str">
        <f t="shared" si="200"/>
        <v>木</v>
      </c>
      <c r="W142" s="14" t="str">
        <f t="shared" si="200"/>
        <v>金</v>
      </c>
      <c r="X142" s="14" t="str">
        <f t="shared" si="200"/>
        <v>土</v>
      </c>
      <c r="Y142" s="14" t="str">
        <f t="shared" si="200"/>
        <v>日</v>
      </c>
      <c r="Z142" s="14" t="str">
        <f t="shared" si="200"/>
        <v>月</v>
      </c>
      <c r="AA142" s="14" t="str">
        <f t="shared" si="200"/>
        <v>火</v>
      </c>
      <c r="AB142" s="14" t="str">
        <f t="shared" si="200"/>
        <v>水</v>
      </c>
      <c r="AC142" s="14" t="str">
        <f t="shared" si="200"/>
        <v>木</v>
      </c>
      <c r="AD142" s="14" t="str">
        <f t="shared" si="200"/>
        <v>金</v>
      </c>
      <c r="AE142" s="14" t="str">
        <f t="shared" si="200"/>
        <v>土</v>
      </c>
      <c r="AF142" s="14" t="str">
        <f t="shared" si="200"/>
        <v>日</v>
      </c>
      <c r="AG142" s="77" t="str">
        <f t="shared" si="200"/>
        <v>月</v>
      </c>
      <c r="AH142" s="249"/>
      <c r="AI142" s="193" t="s">
        <v>42</v>
      </c>
      <c r="AJ142" s="247" t="s">
        <v>12</v>
      </c>
      <c r="AK142" s="195" t="s">
        <v>49</v>
      </c>
      <c r="AL142" s="236" t="s">
        <v>42</v>
      </c>
      <c r="AM142" s="238" t="s">
        <v>13</v>
      </c>
      <c r="AN142" s="234">
        <f>COUNT(C141:AG141)</f>
        <v>31</v>
      </c>
      <c r="AO142" s="215">
        <f>AN142-AH142</f>
        <v>31</v>
      </c>
      <c r="AP142" s="215">
        <f>SUM(AO$8:AO144)</f>
        <v>839</v>
      </c>
      <c r="AQ142" s="56"/>
      <c r="AR142" s="55"/>
    </row>
    <row r="143" spans="1:45" s="4" customFormat="1" ht="27" hidden="1" customHeight="1" outlineLevel="1" x14ac:dyDescent="0.15">
      <c r="A143" s="3"/>
      <c r="B143" s="185" t="s">
        <v>3</v>
      </c>
      <c r="C143" s="187" t="str">
        <f>IFERROR(VLOOKUP(C141,祝日一覧!$A:$C,3,FALSE),"")</f>
        <v/>
      </c>
      <c r="D143" s="187" t="str">
        <f>IFERROR(VLOOKUP(D141,祝日一覧!$A:$C,3,FALSE),"")</f>
        <v/>
      </c>
      <c r="E143" s="187" t="str">
        <f>IFERROR(VLOOKUP(E141,祝日一覧!$A:$C,3,FALSE),"")</f>
        <v/>
      </c>
      <c r="F143" s="187" t="str">
        <f>IFERROR(VLOOKUP(F141,祝日一覧!$A:$C,3,FALSE),"")</f>
        <v/>
      </c>
      <c r="G143" s="187" t="str">
        <f>IFERROR(VLOOKUP(G141,祝日一覧!$A:$C,3,FALSE),"")</f>
        <v/>
      </c>
      <c r="H143" s="187" t="str">
        <f>IFERROR(VLOOKUP(H141,祝日一覧!$A:$C,3,FALSE),"")</f>
        <v/>
      </c>
      <c r="I143" s="187" t="str">
        <f>IFERROR(VLOOKUP(I141,祝日一覧!$A:$C,3,FALSE),"")</f>
        <v/>
      </c>
      <c r="J143" s="187" t="str">
        <f>IFERROR(VLOOKUP(J141,祝日一覧!$A:$C,3,FALSE),"")</f>
        <v/>
      </c>
      <c r="K143" s="187" t="str">
        <f>IFERROR(VLOOKUP(K141,祝日一覧!$A:$C,3,FALSE),"")</f>
        <v/>
      </c>
      <c r="L143" s="187" t="str">
        <f>IFERROR(VLOOKUP(L141,祝日一覧!$A:$C,3,FALSE),"")</f>
        <v/>
      </c>
      <c r="M143" s="187" t="str">
        <f>IFERROR(VLOOKUP(M141,祝日一覧!$A:$C,3,FALSE),"")</f>
        <v/>
      </c>
      <c r="N143" s="187" t="str">
        <f>IFERROR(VLOOKUP(N141,祝日一覧!$A:$C,3,FALSE),"")</f>
        <v/>
      </c>
      <c r="O143" s="187" t="str">
        <f>IFERROR(VLOOKUP(O141,祝日一覧!$A:$C,3,FALSE),"")</f>
        <v/>
      </c>
      <c r="P143" s="187" t="str">
        <f>IFERROR(VLOOKUP(P141,祝日一覧!$A:$C,3,FALSE),"")</f>
        <v/>
      </c>
      <c r="Q143" s="187" t="str">
        <f>IFERROR(VLOOKUP(Q141,祝日一覧!$A:$C,3,FALSE),"")</f>
        <v/>
      </c>
      <c r="R143" s="187" t="str">
        <f>IFERROR(VLOOKUP(R141,祝日一覧!$A:$C,3,FALSE),"")</f>
        <v/>
      </c>
      <c r="S143" s="187" t="str">
        <f>IFERROR(VLOOKUP(S141,祝日一覧!$A:$C,3,FALSE),"")</f>
        <v/>
      </c>
      <c r="T143" s="187" t="str">
        <f>IFERROR(VLOOKUP(T141,祝日一覧!$A:$C,3,FALSE),"")</f>
        <v/>
      </c>
      <c r="U143" s="187" t="str">
        <f>IFERROR(VLOOKUP(U141,祝日一覧!$A:$C,3,FALSE),"")</f>
        <v/>
      </c>
      <c r="V143" s="187" t="str">
        <f>IFERROR(VLOOKUP(V141,祝日一覧!$A:$C,3,FALSE),"")</f>
        <v>春分の日</v>
      </c>
      <c r="W143" s="187" t="str">
        <f>IFERROR(VLOOKUP(W141,祝日一覧!$A:$C,3,FALSE),"")</f>
        <v/>
      </c>
      <c r="X143" s="187" t="str">
        <f>IFERROR(VLOOKUP(X141,祝日一覧!$A:$C,3,FALSE),"")</f>
        <v/>
      </c>
      <c r="Y143" s="187" t="str">
        <f>IFERROR(VLOOKUP(Y141,祝日一覧!$A:$C,3,FALSE),"")</f>
        <v/>
      </c>
      <c r="Z143" s="187" t="str">
        <f>IFERROR(VLOOKUP(Z141,祝日一覧!$A:$C,3,FALSE),"")</f>
        <v/>
      </c>
      <c r="AA143" s="187" t="str">
        <f>IFERROR(VLOOKUP(AA141,祝日一覧!$A:$C,3,FALSE),"")</f>
        <v/>
      </c>
      <c r="AB143" s="187" t="str">
        <f>IFERROR(VLOOKUP(AB141,祝日一覧!$A:$C,3,FALSE),"")</f>
        <v/>
      </c>
      <c r="AC143" s="187" t="str">
        <f>IFERROR(VLOOKUP(AC141,祝日一覧!$A:$C,3,FALSE),"")</f>
        <v/>
      </c>
      <c r="AD143" s="187" t="str">
        <f>IFERROR(VLOOKUP(AD141,祝日一覧!$A:$C,3,FALSE),"")</f>
        <v/>
      </c>
      <c r="AE143" s="187" t="str">
        <f>IFERROR(VLOOKUP(AE141,祝日一覧!$A:$C,3,FALSE),"")</f>
        <v/>
      </c>
      <c r="AF143" s="187" t="str">
        <f>IFERROR(VLOOKUP(AF141,祝日一覧!$A:$C,3,FALSE),"")</f>
        <v/>
      </c>
      <c r="AG143" s="229" t="str">
        <f>IFERROR(VLOOKUP(AG141,祝日一覧!$A:$C,3,FALSE),"")</f>
        <v/>
      </c>
      <c r="AH143" s="249"/>
      <c r="AI143" s="193"/>
      <c r="AJ143" s="247"/>
      <c r="AK143" s="195"/>
      <c r="AL143" s="237"/>
      <c r="AM143" s="239"/>
      <c r="AN143" s="235"/>
      <c r="AO143" s="216"/>
      <c r="AP143" s="216"/>
      <c r="AQ143" s="57"/>
      <c r="AR143" s="58"/>
    </row>
    <row r="144" spans="1:45" s="4" customFormat="1" ht="20.100000000000001" hidden="1" customHeight="1" outlineLevel="1" thickBot="1" x14ac:dyDescent="0.2">
      <c r="B144" s="228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30"/>
      <c r="AH144" s="250"/>
      <c r="AI144" s="5"/>
      <c r="AJ144" s="66" t="e">
        <f>AVERAGE(AJ145:AJ150)</f>
        <v>#DIV/0!</v>
      </c>
      <c r="AK144" s="33" t="e">
        <f>IF(AJ144&gt;=0.285,"達成","未")</f>
        <v>#DIV/0!</v>
      </c>
      <c r="AL144" s="116"/>
      <c r="AM144" s="117">
        <f>AVERAGE(AM145:AM149)</f>
        <v>0.32700421940928265</v>
      </c>
      <c r="AN144" s="109" t="s">
        <v>69</v>
      </c>
      <c r="AO144" s="93" t="s">
        <v>70</v>
      </c>
      <c r="AP144" s="94" t="s">
        <v>71</v>
      </c>
      <c r="AQ144" s="96" t="s">
        <v>72</v>
      </c>
      <c r="AR144" s="96" t="s">
        <v>59</v>
      </c>
      <c r="AS144" s="88" t="s">
        <v>68</v>
      </c>
    </row>
    <row r="145" spans="1:45" s="4" customFormat="1" ht="20.100000000000001" hidden="1" customHeight="1" outlineLevel="1" x14ac:dyDescent="0.15">
      <c r="B145" s="69" t="str">
        <f>IF($R$5&lt;&gt;"",$R$5,"-")</f>
        <v>松江　氏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98"/>
      <c r="AH145" s="132" t="str">
        <f t="shared" ref="AH145:AH150" si="201">IF(B145="-",B145,"手入力")</f>
        <v>手入力</v>
      </c>
      <c r="AI145" s="63">
        <f t="shared" ref="AI145:AI150" si="202">AQ145</f>
        <v>0</v>
      </c>
      <c r="AJ145" s="64" t="str">
        <f>IFERROR(AI145/AO145,"")</f>
        <v/>
      </c>
      <c r="AK145" s="106" t="str">
        <f>IFERROR(IF(B145="-",B145,IF(AI145/AO145&gt;=0.285,"達成","未")),"-")</f>
        <v>-</v>
      </c>
      <c r="AL145" s="126">
        <f>AR145</f>
        <v>52</v>
      </c>
      <c r="AM145" s="127">
        <f>IFERROR(AL145/AP145,"")</f>
        <v>0.32911392405063289</v>
      </c>
      <c r="AN145" s="44">
        <f>COUNT(C141:AG141)</f>
        <v>31</v>
      </c>
      <c r="AO145" s="111">
        <f>IF(OR(B145="-",B145=""),0,IFERROR(AN145-AH145,))</f>
        <v>0</v>
      </c>
      <c r="AP145" s="75">
        <f>AO145+AP133</f>
        <v>158</v>
      </c>
      <c r="AQ145" s="74">
        <f>COUNTIF(C145:AG145,"○")</f>
        <v>0</v>
      </c>
      <c r="AR145" s="74">
        <f>AR133+AQ145</f>
        <v>52</v>
      </c>
      <c r="AS145" s="76">
        <f>IF(AS146&gt;=1,0,IF(SUM(AO145:AO150)=0,1,IF(AK144="達成",1,0)))</f>
        <v>0</v>
      </c>
    </row>
    <row r="146" spans="1:45" s="4" customFormat="1" ht="20.100000000000001" hidden="1" customHeight="1" outlineLevel="1" x14ac:dyDescent="0.15">
      <c r="B146" s="60" t="str">
        <f>IF($S$5&lt;&gt;"",$S$5,"-")</f>
        <v>大田　氏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77"/>
      <c r="AH146" s="130" t="str">
        <f t="shared" si="201"/>
        <v>手入力</v>
      </c>
      <c r="AI146" s="65">
        <f t="shared" si="202"/>
        <v>0</v>
      </c>
      <c r="AJ146" s="53" t="str">
        <f>IFERROR(AI146/AO146,"")</f>
        <v/>
      </c>
      <c r="AK146" s="107" t="str">
        <f t="shared" ref="AK146:AK150" si="203">IFERROR(IF(B146="-",B146,IF(AI146/AO146&gt;=0.285,"達成","未")),"-")</f>
        <v>-</v>
      </c>
      <c r="AL146" s="128">
        <f>AR146</f>
        <v>51</v>
      </c>
      <c r="AM146" s="121">
        <f>IFERROR(AL146/AP146,"")</f>
        <v>0.32278481012658228</v>
      </c>
      <c r="AN146" s="44">
        <f>COUNT(C141:AG141)</f>
        <v>31</v>
      </c>
      <c r="AO146" s="111">
        <f>IF(OR(B146="-",B146=""),0,IFERROR(AN146-AH146,))</f>
        <v>0</v>
      </c>
      <c r="AP146" s="75">
        <f>AO146+AP134</f>
        <v>158</v>
      </c>
      <c r="AQ146" s="75">
        <f>COUNTIF(C146:AG146,"○")</f>
        <v>0</v>
      </c>
      <c r="AR146" s="75">
        <f>AR134+AQ146</f>
        <v>51</v>
      </c>
      <c r="AS146" s="49">
        <f>COUNTIF(AH145:AH150,"手入力")</f>
        <v>3</v>
      </c>
    </row>
    <row r="147" spans="1:45" s="4" customFormat="1" ht="20.100000000000001" hidden="1" customHeight="1" outlineLevel="1" x14ac:dyDescent="0.15">
      <c r="B147" s="60" t="str">
        <f>IF($T$5&lt;&gt;"",$T$5,"-")</f>
        <v>浜田　氏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77"/>
      <c r="AH147" s="130" t="str">
        <f t="shared" si="201"/>
        <v>手入力</v>
      </c>
      <c r="AI147" s="65">
        <f t="shared" si="202"/>
        <v>0</v>
      </c>
      <c r="AJ147" s="53" t="str">
        <f>IFERROR(AI147/AO147,"")</f>
        <v/>
      </c>
      <c r="AK147" s="107" t="str">
        <f t="shared" si="203"/>
        <v>-</v>
      </c>
      <c r="AL147" s="128">
        <f>AR147</f>
        <v>52</v>
      </c>
      <c r="AM147" s="121">
        <f>IFERROR(AL147/AP147,"")</f>
        <v>0.32911392405063289</v>
      </c>
      <c r="AN147" s="44">
        <f>COUNT(C141:AG141)</f>
        <v>31</v>
      </c>
      <c r="AO147" s="111">
        <f t="shared" ref="AO147:AO150" si="204">IF(OR(B147="-",B147=""),0,IFERROR(AN147-AH147,))</f>
        <v>0</v>
      </c>
      <c r="AP147" s="75">
        <f t="shared" ref="AP147:AP150" si="205">AO147+AP135</f>
        <v>158</v>
      </c>
      <c r="AQ147" s="75">
        <f>COUNTIF(C147:AG147,"○")</f>
        <v>0</v>
      </c>
      <c r="AR147" s="75">
        <f t="shared" ref="AR147:AR149" si="206">AR135+AQ147</f>
        <v>52</v>
      </c>
      <c r="AS147" s="49"/>
    </row>
    <row r="148" spans="1:45" s="4" customFormat="1" ht="20.100000000000001" hidden="1" customHeight="1" outlineLevel="1" x14ac:dyDescent="0.15">
      <c r="B148" s="60" t="str">
        <f>IF($U$5&lt;&gt;"",$U$5,"-")</f>
        <v>-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77"/>
      <c r="AH148" s="130" t="str">
        <f t="shared" si="201"/>
        <v>-</v>
      </c>
      <c r="AI148" s="65">
        <f t="shared" si="202"/>
        <v>0</v>
      </c>
      <c r="AJ148" s="53" t="str">
        <f t="shared" ref="AJ148:AJ149" si="207">IFERROR(AI148/AO148,"")</f>
        <v/>
      </c>
      <c r="AK148" s="107" t="str">
        <f t="shared" si="203"/>
        <v>-</v>
      </c>
      <c r="AL148" s="128">
        <f>AR148</f>
        <v>0</v>
      </c>
      <c r="AM148" s="121" t="str">
        <f>IFERROR(AL148/AP148,"")</f>
        <v/>
      </c>
      <c r="AN148" s="44">
        <f>COUNT(C141:AG141)</f>
        <v>31</v>
      </c>
      <c r="AO148" s="111">
        <f t="shared" si="204"/>
        <v>0</v>
      </c>
      <c r="AP148" s="75">
        <f t="shared" si="205"/>
        <v>0</v>
      </c>
      <c r="AQ148" s="75">
        <f>COUNTIF(C148:AG148,"○")</f>
        <v>0</v>
      </c>
      <c r="AR148" s="75">
        <f t="shared" si="206"/>
        <v>0</v>
      </c>
      <c r="AS148" s="49"/>
    </row>
    <row r="149" spans="1:45" s="4" customFormat="1" ht="20.100000000000001" hidden="1" customHeight="1" outlineLevel="1" x14ac:dyDescent="0.15">
      <c r="B149" s="60" t="str">
        <f>IF($V$5&lt;&gt;"",$V$5,"-")</f>
        <v>-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77"/>
      <c r="AH149" s="130" t="str">
        <f t="shared" si="201"/>
        <v>-</v>
      </c>
      <c r="AI149" s="65">
        <f t="shared" si="202"/>
        <v>0</v>
      </c>
      <c r="AJ149" s="53" t="str">
        <f t="shared" si="207"/>
        <v/>
      </c>
      <c r="AK149" s="107" t="str">
        <f t="shared" si="203"/>
        <v>-</v>
      </c>
      <c r="AL149" s="128">
        <f>AR149</f>
        <v>0</v>
      </c>
      <c r="AM149" s="121" t="str">
        <f>IFERROR(AL149/AP149,"")</f>
        <v/>
      </c>
      <c r="AN149" s="44">
        <f>COUNT(C141:AG141)</f>
        <v>31</v>
      </c>
      <c r="AO149" s="111">
        <f t="shared" si="204"/>
        <v>0</v>
      </c>
      <c r="AP149" s="75">
        <f t="shared" si="205"/>
        <v>0</v>
      </c>
      <c r="AQ149" s="75">
        <f>COUNTIF(C149:AG149,"○")</f>
        <v>0</v>
      </c>
      <c r="AR149" s="75">
        <f t="shared" si="206"/>
        <v>0</v>
      </c>
      <c r="AS149" s="49"/>
    </row>
    <row r="150" spans="1:45" s="4" customFormat="1" ht="20.100000000000001" hidden="1" customHeight="1" outlineLevel="1" thickBot="1" x14ac:dyDescent="0.2">
      <c r="B150" s="61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79"/>
      <c r="AH150" s="131" t="str">
        <f t="shared" si="201"/>
        <v>-</v>
      </c>
      <c r="AI150" s="5">
        <f t="shared" si="202"/>
        <v>0</v>
      </c>
      <c r="AJ150" s="66" t="str">
        <f>IFERROR(AI150/AO150,"")</f>
        <v/>
      </c>
      <c r="AK150" s="33" t="str">
        <f t="shared" si="203"/>
        <v>-</v>
      </c>
      <c r="AL150" s="122">
        <f t="shared" ref="AL150" si="208">AR150</f>
        <v>0</v>
      </c>
      <c r="AM150" s="117" t="str">
        <f t="shared" ref="AM150" si="209">IFERROR(AL150/AP150,"")</f>
        <v/>
      </c>
      <c r="AN150" s="44">
        <f>COUNT(C141:AG141)</f>
        <v>31</v>
      </c>
      <c r="AO150" s="111">
        <f t="shared" si="204"/>
        <v>0</v>
      </c>
      <c r="AP150" s="75">
        <f t="shared" si="205"/>
        <v>0</v>
      </c>
      <c r="AQ150" s="75">
        <f t="shared" ref="AQ150" si="210">COUNTIF(C150:AG150,"○")</f>
        <v>0</v>
      </c>
      <c r="AR150" s="75">
        <f>AR138+AQ150</f>
        <v>0</v>
      </c>
      <c r="AS150" s="49"/>
    </row>
    <row r="151" spans="1:45" s="4" customFormat="1" ht="14.25" hidden="1" outlineLevel="1" thickBot="1" x14ac:dyDescent="0.2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2"/>
      <c r="AI151" s="2"/>
      <c r="AJ151" s="49"/>
      <c r="AK151" s="2"/>
      <c r="AL151" s="2"/>
      <c r="AM151" s="2"/>
      <c r="AN151" s="35"/>
      <c r="AO151" s="35"/>
      <c r="AP151" s="35"/>
      <c r="AQ151" s="35"/>
      <c r="AR151" s="35"/>
    </row>
    <row r="152" spans="1:45" s="4" customFormat="1" ht="12.95" hidden="1" customHeight="1" outlineLevel="1" x14ac:dyDescent="0.15">
      <c r="A152" s="2"/>
      <c r="B152" s="85" t="s">
        <v>0</v>
      </c>
      <c r="C152" s="199">
        <f>DATE(YEAR(C140),MONTH(C140)+1,DAY(C140))</f>
        <v>45748</v>
      </c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48" t="s">
        <v>17</v>
      </c>
      <c r="AI152" s="203" t="s">
        <v>48</v>
      </c>
      <c r="AJ152" s="204"/>
      <c r="AK152" s="205"/>
      <c r="AL152" s="240" t="s">
        <v>11</v>
      </c>
      <c r="AM152" s="241"/>
      <c r="AN152" s="234" t="s">
        <v>16</v>
      </c>
      <c r="AO152" s="215" t="s">
        <v>18</v>
      </c>
      <c r="AP152" s="189" t="s">
        <v>19</v>
      </c>
      <c r="AQ152" s="191"/>
      <c r="AR152" s="177"/>
    </row>
    <row r="153" spans="1:45" s="4" customFormat="1" ht="12.95" hidden="1" customHeight="1" outlineLevel="1" x14ac:dyDescent="0.15">
      <c r="A153" s="2"/>
      <c r="B153" s="12" t="s">
        <v>1</v>
      </c>
      <c r="C153" s="13">
        <f>DATE(YEAR(C152),MONTH(C152),DAY(C152))</f>
        <v>45748</v>
      </c>
      <c r="D153" s="13">
        <f>IF(MONTH(DATE(YEAR(C153),MONTH(C153),DAY(C153)+1))=MONTH($C152),DATE(YEAR(C153),MONTH(C153),DAY(C153)+1),"")</f>
        <v>45749</v>
      </c>
      <c r="E153" s="13">
        <f t="shared" ref="E153" si="211">IF(MONTH(DATE(YEAR(D153),MONTH(D153),DAY(D153)+1))=MONTH($C152),DATE(YEAR(D153),MONTH(D153),DAY(D153)+1),"")</f>
        <v>45750</v>
      </c>
      <c r="F153" s="18">
        <f t="shared" ref="F153" si="212">IF(MONTH(DATE(YEAR(E153),MONTH(E153),DAY(E153)+1))=MONTH($C152),DATE(YEAR(E153),MONTH(E153),DAY(E153)+1),"")</f>
        <v>45751</v>
      </c>
      <c r="G153" s="13">
        <f t="shared" ref="G153" si="213">IF(MONTH(DATE(YEAR(F153),MONTH(F153),DAY(F153)+1))=MONTH($C152),DATE(YEAR(F153),MONTH(F153),DAY(F153)+1),"")</f>
        <v>45752</v>
      </c>
      <c r="H153" s="13">
        <f t="shared" ref="H153" si="214">IF(MONTH(DATE(YEAR(G153),MONTH(G153),DAY(G153)+1))=MONTH($C152),DATE(YEAR(G153),MONTH(G153),DAY(G153)+1),"")</f>
        <v>45753</v>
      </c>
      <c r="I153" s="13">
        <f t="shared" ref="I153" si="215">IF(MONTH(DATE(YEAR(H153),MONTH(H153),DAY(H153)+1))=MONTH($C152),DATE(YEAR(H153),MONTH(H153),DAY(H153)+1),"")</f>
        <v>45754</v>
      </c>
      <c r="J153" s="13">
        <f t="shared" ref="J153" si="216">IF(MONTH(DATE(YEAR(I153),MONTH(I153),DAY(I153)+1))=MONTH($C152),DATE(YEAR(I153),MONTH(I153),DAY(I153)+1),"")</f>
        <v>45755</v>
      </c>
      <c r="K153" s="13">
        <f t="shared" ref="K153" si="217">IF(MONTH(DATE(YEAR(J153),MONTH(J153),DAY(J153)+1))=MONTH($C152),DATE(YEAR(J153),MONTH(J153),DAY(J153)+1),"")</f>
        <v>45756</v>
      </c>
      <c r="L153" s="13">
        <f t="shared" ref="L153" si="218">IF(MONTH(DATE(YEAR(K153),MONTH(K153),DAY(K153)+1))=MONTH($C152),DATE(YEAR(K153),MONTH(K153),DAY(K153)+1),"")</f>
        <v>45757</v>
      </c>
      <c r="M153" s="13">
        <f t="shared" ref="M153" si="219">IF(MONTH(DATE(YEAR(L153),MONTH(L153),DAY(L153)+1))=MONTH($C152),DATE(YEAR(L153),MONTH(L153),DAY(L153)+1),"")</f>
        <v>45758</v>
      </c>
      <c r="N153" s="13">
        <f t="shared" ref="N153" si="220">IF(MONTH(DATE(YEAR(M153),MONTH(M153),DAY(M153)+1))=MONTH($C152),DATE(YEAR(M153),MONTH(M153),DAY(M153)+1),"")</f>
        <v>45759</v>
      </c>
      <c r="O153" s="13">
        <f t="shared" ref="O153" si="221">IF(MONTH(DATE(YEAR(N153),MONTH(N153),DAY(N153)+1))=MONTH($C152),DATE(YEAR(N153),MONTH(N153),DAY(N153)+1),"")</f>
        <v>45760</v>
      </c>
      <c r="P153" s="13">
        <f t="shared" ref="P153" si="222">IF(MONTH(DATE(YEAR(O153),MONTH(O153),DAY(O153)+1))=MONTH($C152),DATE(YEAR(O153),MONTH(O153),DAY(O153)+1),"")</f>
        <v>45761</v>
      </c>
      <c r="Q153" s="13">
        <f t="shared" ref="Q153" si="223">IF(MONTH(DATE(YEAR(P153),MONTH(P153),DAY(P153)+1))=MONTH($C152),DATE(YEAR(P153),MONTH(P153),DAY(P153)+1),"")</f>
        <v>45762</v>
      </c>
      <c r="R153" s="13">
        <f t="shared" ref="R153" si="224">IF(MONTH(DATE(YEAR(Q153),MONTH(Q153),DAY(Q153)+1))=MONTH($C152),DATE(YEAR(Q153),MONTH(Q153),DAY(Q153)+1),"")</f>
        <v>45763</v>
      </c>
      <c r="S153" s="13">
        <f t="shared" ref="S153" si="225">IF(MONTH(DATE(YEAR(R153),MONTH(R153),DAY(R153)+1))=MONTH($C152),DATE(YEAR(R153),MONTH(R153),DAY(R153)+1),"")</f>
        <v>45764</v>
      </c>
      <c r="T153" s="13">
        <f t="shared" ref="T153" si="226">IF(MONTH(DATE(YEAR(S153),MONTH(S153),DAY(S153)+1))=MONTH($C152),DATE(YEAR(S153),MONTH(S153),DAY(S153)+1),"")</f>
        <v>45765</v>
      </c>
      <c r="U153" s="13">
        <f t="shared" ref="U153" si="227">IF(MONTH(DATE(YEAR(T153),MONTH(T153),DAY(T153)+1))=MONTH($C152),DATE(YEAR(T153),MONTH(T153),DAY(T153)+1),"")</f>
        <v>45766</v>
      </c>
      <c r="V153" s="13">
        <f t="shared" ref="V153" si="228">IF(MONTH(DATE(YEAR(U153),MONTH(U153),DAY(U153)+1))=MONTH($C152),DATE(YEAR(U153),MONTH(U153),DAY(U153)+1),"")</f>
        <v>45767</v>
      </c>
      <c r="W153" s="13">
        <f t="shared" ref="W153" si="229">IF(MONTH(DATE(YEAR(V153),MONTH(V153),DAY(V153)+1))=MONTH($C152),DATE(YEAR(V153),MONTH(V153),DAY(V153)+1),"")</f>
        <v>45768</v>
      </c>
      <c r="X153" s="13">
        <f t="shared" ref="X153" si="230">IF(MONTH(DATE(YEAR(W153),MONTH(W153),DAY(W153)+1))=MONTH($C152),DATE(YEAR(W153),MONTH(W153),DAY(W153)+1),"")</f>
        <v>45769</v>
      </c>
      <c r="Y153" s="13">
        <f t="shared" ref="Y153" si="231">IF(MONTH(DATE(YEAR(X153),MONTH(X153),DAY(X153)+1))=MONTH($C152),DATE(YEAR(X153),MONTH(X153),DAY(X153)+1),"")</f>
        <v>45770</v>
      </c>
      <c r="Z153" s="13">
        <f t="shared" ref="Z153" si="232">IF(MONTH(DATE(YEAR(Y153),MONTH(Y153),DAY(Y153)+1))=MONTH($C152),DATE(YEAR(Y153),MONTH(Y153),DAY(Y153)+1),"")</f>
        <v>45771</v>
      </c>
      <c r="AA153" s="13">
        <f t="shared" ref="AA153" si="233">IF(MONTH(DATE(YEAR(Z153),MONTH(Z153),DAY(Z153)+1))=MONTH($C152),DATE(YEAR(Z153),MONTH(Z153),DAY(Z153)+1),"")</f>
        <v>45772</v>
      </c>
      <c r="AB153" s="13">
        <f t="shared" ref="AB153" si="234">IF(MONTH(DATE(YEAR(AA153),MONTH(AA153),DAY(AA153)+1))=MONTH($C152),DATE(YEAR(AA153),MONTH(AA153),DAY(AA153)+1),"")</f>
        <v>45773</v>
      </c>
      <c r="AC153" s="13">
        <f t="shared" ref="AC153" si="235">IF(MONTH(DATE(YEAR(AB153),MONTH(AB153),DAY(AB153)+1))=MONTH($C152),DATE(YEAR(AB153),MONTH(AB153),DAY(AB153)+1),"")</f>
        <v>45774</v>
      </c>
      <c r="AD153" s="13">
        <f t="shared" ref="AD153" si="236">IF(MONTH(DATE(YEAR(AC153),MONTH(AC153),DAY(AC153)+1))=MONTH($C152),DATE(YEAR(AC153),MONTH(AC153),DAY(AC153)+1),"")</f>
        <v>45775</v>
      </c>
      <c r="AE153" s="13">
        <f t="shared" ref="AE153" si="237">IF(MONTH(DATE(YEAR(AD153),MONTH(AD153),DAY(AD153)+1))=MONTH($C152),DATE(YEAR(AD153),MONTH(AD153),DAY(AD153)+1),"")</f>
        <v>45776</v>
      </c>
      <c r="AF153" s="13">
        <f t="shared" ref="AF153" si="238">IF(MONTH(DATE(YEAR(AE153),MONTH(AE153),DAY(AE153)+1))=MONTH($C152),DATE(YEAR(AE153),MONTH(AE153),DAY(AE153)+1),"")</f>
        <v>45777</v>
      </c>
      <c r="AG153" s="32" t="str">
        <f t="shared" ref="AG153" si="239">IF(MONTH(DATE(YEAR(AF153),MONTH(AF153),DAY(AF153)+1))=MONTH($C152),DATE(YEAR(AF153),MONTH(AF153),DAY(AF153)+1),"")</f>
        <v/>
      </c>
      <c r="AH153" s="249"/>
      <c r="AI153" s="206"/>
      <c r="AJ153" s="207"/>
      <c r="AK153" s="208"/>
      <c r="AL153" s="242"/>
      <c r="AM153" s="243"/>
      <c r="AN153" s="235"/>
      <c r="AO153" s="216"/>
      <c r="AP153" s="190"/>
      <c r="AQ153" s="191"/>
      <c r="AR153" s="177"/>
    </row>
    <row r="154" spans="1:45" s="4" customFormat="1" ht="12.95" hidden="1" customHeight="1" outlineLevel="1" x14ac:dyDescent="0.15">
      <c r="A154" s="2"/>
      <c r="B154" s="12" t="s">
        <v>2</v>
      </c>
      <c r="C154" s="14" t="str">
        <f t="shared" ref="C154:AG154" si="240">TEXT(C153,"aaa")</f>
        <v>火</v>
      </c>
      <c r="D154" s="14" t="str">
        <f t="shared" si="240"/>
        <v>水</v>
      </c>
      <c r="E154" s="14" t="str">
        <f t="shared" si="240"/>
        <v>木</v>
      </c>
      <c r="F154" s="19" t="str">
        <f t="shared" si="240"/>
        <v>金</v>
      </c>
      <c r="G154" s="14" t="str">
        <f t="shared" si="240"/>
        <v>土</v>
      </c>
      <c r="H154" s="14" t="str">
        <f t="shared" si="240"/>
        <v>日</v>
      </c>
      <c r="I154" s="14" t="str">
        <f t="shared" si="240"/>
        <v>月</v>
      </c>
      <c r="J154" s="14" t="str">
        <f t="shared" si="240"/>
        <v>火</v>
      </c>
      <c r="K154" s="14" t="str">
        <f t="shared" si="240"/>
        <v>水</v>
      </c>
      <c r="L154" s="14" t="str">
        <f t="shared" si="240"/>
        <v>木</v>
      </c>
      <c r="M154" s="14" t="str">
        <f t="shared" si="240"/>
        <v>金</v>
      </c>
      <c r="N154" s="14" t="str">
        <f t="shared" si="240"/>
        <v>土</v>
      </c>
      <c r="O154" s="14" t="str">
        <f t="shared" si="240"/>
        <v>日</v>
      </c>
      <c r="P154" s="14" t="str">
        <f t="shared" si="240"/>
        <v>月</v>
      </c>
      <c r="Q154" s="14" t="str">
        <f t="shared" si="240"/>
        <v>火</v>
      </c>
      <c r="R154" s="14" t="str">
        <f t="shared" si="240"/>
        <v>水</v>
      </c>
      <c r="S154" s="14" t="str">
        <f t="shared" si="240"/>
        <v>木</v>
      </c>
      <c r="T154" s="14" t="str">
        <f t="shared" si="240"/>
        <v>金</v>
      </c>
      <c r="U154" s="14" t="str">
        <f t="shared" si="240"/>
        <v>土</v>
      </c>
      <c r="V154" s="14" t="str">
        <f t="shared" si="240"/>
        <v>日</v>
      </c>
      <c r="W154" s="14" t="str">
        <f t="shared" si="240"/>
        <v>月</v>
      </c>
      <c r="X154" s="14" t="str">
        <f t="shared" si="240"/>
        <v>火</v>
      </c>
      <c r="Y154" s="14" t="str">
        <f t="shared" si="240"/>
        <v>水</v>
      </c>
      <c r="Z154" s="14" t="str">
        <f t="shared" si="240"/>
        <v>木</v>
      </c>
      <c r="AA154" s="14" t="str">
        <f t="shared" si="240"/>
        <v>金</v>
      </c>
      <c r="AB154" s="14" t="str">
        <f t="shared" si="240"/>
        <v>土</v>
      </c>
      <c r="AC154" s="14" t="str">
        <f t="shared" si="240"/>
        <v>日</v>
      </c>
      <c r="AD154" s="14" t="str">
        <f t="shared" si="240"/>
        <v>月</v>
      </c>
      <c r="AE154" s="14" t="str">
        <f t="shared" si="240"/>
        <v>火</v>
      </c>
      <c r="AF154" s="14" t="str">
        <f t="shared" si="240"/>
        <v>水</v>
      </c>
      <c r="AG154" s="77" t="str">
        <f t="shared" si="240"/>
        <v/>
      </c>
      <c r="AH154" s="249"/>
      <c r="AI154" s="193" t="s">
        <v>42</v>
      </c>
      <c r="AJ154" s="247" t="s">
        <v>12</v>
      </c>
      <c r="AK154" s="195" t="s">
        <v>49</v>
      </c>
      <c r="AL154" s="236" t="s">
        <v>42</v>
      </c>
      <c r="AM154" s="238" t="s">
        <v>13</v>
      </c>
      <c r="AN154" s="234">
        <f>COUNT(C153:AG153)</f>
        <v>30</v>
      </c>
      <c r="AO154" s="215">
        <f>AN154-AH154</f>
        <v>30</v>
      </c>
      <c r="AP154" s="215">
        <f>SUM(AO$8:AO156)</f>
        <v>869</v>
      </c>
      <c r="AQ154" s="56"/>
      <c r="AR154" s="55"/>
    </row>
    <row r="155" spans="1:45" s="4" customFormat="1" ht="27" hidden="1" customHeight="1" outlineLevel="1" x14ac:dyDescent="0.15">
      <c r="A155" s="3"/>
      <c r="B155" s="185" t="s">
        <v>3</v>
      </c>
      <c r="C155" s="187" t="str">
        <f>IFERROR(VLOOKUP(C153,祝日一覧!$A:$C,3,FALSE),"")</f>
        <v/>
      </c>
      <c r="D155" s="187" t="str">
        <f>IFERROR(VLOOKUP(D153,祝日一覧!$A:$C,3,FALSE),"")</f>
        <v/>
      </c>
      <c r="E155" s="187" t="str">
        <f>IFERROR(VLOOKUP(E153,祝日一覧!$A:$C,3,FALSE),"")</f>
        <v/>
      </c>
      <c r="F155" s="187" t="str">
        <f>IFERROR(VLOOKUP(F153,祝日一覧!$A:$C,3,FALSE),"")</f>
        <v/>
      </c>
      <c r="G155" s="187" t="str">
        <f>IFERROR(VLOOKUP(G153,祝日一覧!$A:$C,3,FALSE),"")</f>
        <v/>
      </c>
      <c r="H155" s="187" t="str">
        <f>IFERROR(VLOOKUP(H153,祝日一覧!$A:$C,3,FALSE),"")</f>
        <v/>
      </c>
      <c r="I155" s="187" t="str">
        <f>IFERROR(VLOOKUP(I153,祝日一覧!$A:$C,3,FALSE),"")</f>
        <v/>
      </c>
      <c r="J155" s="187" t="str">
        <f>IFERROR(VLOOKUP(J153,祝日一覧!$A:$C,3,FALSE),"")</f>
        <v/>
      </c>
      <c r="K155" s="187" t="str">
        <f>IFERROR(VLOOKUP(K153,祝日一覧!$A:$C,3,FALSE),"")</f>
        <v/>
      </c>
      <c r="L155" s="187" t="str">
        <f>IFERROR(VLOOKUP(L153,祝日一覧!$A:$C,3,FALSE),"")</f>
        <v/>
      </c>
      <c r="M155" s="187" t="str">
        <f>IFERROR(VLOOKUP(M153,祝日一覧!$A:$C,3,FALSE),"")</f>
        <v/>
      </c>
      <c r="N155" s="187" t="str">
        <f>IFERROR(VLOOKUP(N153,祝日一覧!$A:$C,3,FALSE),"")</f>
        <v/>
      </c>
      <c r="O155" s="187" t="str">
        <f>IFERROR(VLOOKUP(O153,祝日一覧!$A:$C,3,FALSE),"")</f>
        <v/>
      </c>
      <c r="P155" s="187" t="str">
        <f>IFERROR(VLOOKUP(P153,祝日一覧!$A:$C,3,FALSE),"")</f>
        <v/>
      </c>
      <c r="Q155" s="187" t="str">
        <f>IFERROR(VLOOKUP(Q153,祝日一覧!$A:$C,3,FALSE),"")</f>
        <v/>
      </c>
      <c r="R155" s="187" t="str">
        <f>IFERROR(VLOOKUP(R153,祝日一覧!$A:$C,3,FALSE),"")</f>
        <v/>
      </c>
      <c r="S155" s="187" t="str">
        <f>IFERROR(VLOOKUP(S153,祝日一覧!$A:$C,3,FALSE),"")</f>
        <v/>
      </c>
      <c r="T155" s="187" t="str">
        <f>IFERROR(VLOOKUP(T153,祝日一覧!$A:$C,3,FALSE),"")</f>
        <v/>
      </c>
      <c r="U155" s="187" t="str">
        <f>IFERROR(VLOOKUP(U153,祝日一覧!$A:$C,3,FALSE),"")</f>
        <v/>
      </c>
      <c r="V155" s="187" t="str">
        <f>IFERROR(VLOOKUP(V153,祝日一覧!$A:$C,3,FALSE),"")</f>
        <v/>
      </c>
      <c r="W155" s="187" t="str">
        <f>IFERROR(VLOOKUP(W153,祝日一覧!$A:$C,3,FALSE),"")</f>
        <v/>
      </c>
      <c r="X155" s="187" t="str">
        <f>IFERROR(VLOOKUP(X153,祝日一覧!$A:$C,3,FALSE),"")</f>
        <v/>
      </c>
      <c r="Y155" s="187" t="str">
        <f>IFERROR(VLOOKUP(Y153,祝日一覧!$A:$C,3,FALSE),"")</f>
        <v/>
      </c>
      <c r="Z155" s="187" t="str">
        <f>IFERROR(VLOOKUP(Z153,祝日一覧!$A:$C,3,FALSE),"")</f>
        <v/>
      </c>
      <c r="AA155" s="187" t="str">
        <f>IFERROR(VLOOKUP(AA153,祝日一覧!$A:$C,3,FALSE),"")</f>
        <v/>
      </c>
      <c r="AB155" s="187" t="str">
        <f>IFERROR(VLOOKUP(AB153,祝日一覧!$A:$C,3,FALSE),"")</f>
        <v/>
      </c>
      <c r="AC155" s="187" t="str">
        <f>IFERROR(VLOOKUP(AC153,祝日一覧!$A:$C,3,FALSE),"")</f>
        <v/>
      </c>
      <c r="AD155" s="187" t="str">
        <f>IFERROR(VLOOKUP(AD153,祝日一覧!$A:$C,3,FALSE),"")</f>
        <v/>
      </c>
      <c r="AE155" s="187" t="str">
        <f>IFERROR(VLOOKUP(AE153,祝日一覧!$A:$C,3,FALSE),"")</f>
        <v>昭和の日</v>
      </c>
      <c r="AF155" s="187" t="str">
        <f>IFERROR(VLOOKUP(AF153,祝日一覧!$A:$C,3,FALSE),"")</f>
        <v/>
      </c>
      <c r="AG155" s="229" t="str">
        <f>IFERROR(VLOOKUP(AG153,祝日一覧!$A:$C,3,FALSE),"")</f>
        <v/>
      </c>
      <c r="AH155" s="249"/>
      <c r="AI155" s="193"/>
      <c r="AJ155" s="247"/>
      <c r="AK155" s="195"/>
      <c r="AL155" s="237"/>
      <c r="AM155" s="239"/>
      <c r="AN155" s="235"/>
      <c r="AO155" s="216"/>
      <c r="AP155" s="216"/>
      <c r="AQ155" s="57"/>
      <c r="AR155" s="58"/>
    </row>
    <row r="156" spans="1:45" s="4" customFormat="1" ht="20.100000000000001" hidden="1" customHeight="1" outlineLevel="1" thickBot="1" x14ac:dyDescent="0.2">
      <c r="B156" s="228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30"/>
      <c r="AH156" s="250"/>
      <c r="AI156" s="5"/>
      <c r="AJ156" s="66" t="e">
        <f>AVERAGE(AJ157:AJ162)</f>
        <v>#DIV/0!</v>
      </c>
      <c r="AK156" s="33" t="e">
        <f>IF(AJ156&gt;=0.285,"達成","未")</f>
        <v>#DIV/0!</v>
      </c>
      <c r="AL156" s="116"/>
      <c r="AM156" s="117">
        <f>AVERAGE(AM157:AM161)</f>
        <v>0.32700421940928265</v>
      </c>
      <c r="AN156" s="109" t="s">
        <v>69</v>
      </c>
      <c r="AO156" s="93" t="s">
        <v>70</v>
      </c>
      <c r="AP156" s="94" t="s">
        <v>71</v>
      </c>
      <c r="AQ156" s="96" t="s">
        <v>72</v>
      </c>
      <c r="AR156" s="96" t="s">
        <v>59</v>
      </c>
      <c r="AS156" s="88" t="s">
        <v>68</v>
      </c>
    </row>
    <row r="157" spans="1:45" s="4" customFormat="1" ht="20.100000000000001" hidden="1" customHeight="1" outlineLevel="1" x14ac:dyDescent="0.15">
      <c r="B157" s="69" t="str">
        <f>IF($R$5&lt;&gt;"",$R$5,"-")</f>
        <v>松江　氏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98"/>
      <c r="AH157" s="132" t="str">
        <f t="shared" ref="AH157:AH162" si="241">IF(B157="-",B157,"手入力")</f>
        <v>手入力</v>
      </c>
      <c r="AI157" s="63">
        <f t="shared" ref="AI157:AI162" si="242">AQ157</f>
        <v>0</v>
      </c>
      <c r="AJ157" s="64" t="str">
        <f>IFERROR(AI157/AO157,"")</f>
        <v/>
      </c>
      <c r="AK157" s="106" t="str">
        <f>IFERROR(IF(B157="-",B157,IF(AI157/AO157&gt;=0.285,"達成","未")),"-")</f>
        <v>-</v>
      </c>
      <c r="AL157" s="126">
        <f>AR157</f>
        <v>52</v>
      </c>
      <c r="AM157" s="127">
        <f>IFERROR(AL157/AP157,"")</f>
        <v>0.32911392405063289</v>
      </c>
      <c r="AN157" s="44">
        <f>COUNT(C153:AG153)</f>
        <v>30</v>
      </c>
      <c r="AO157" s="111">
        <f>IF(OR(B157="-",B157=""),0,IFERROR(AN157-AH157,))</f>
        <v>0</v>
      </c>
      <c r="AP157" s="75">
        <f>AO157+AP145</f>
        <v>158</v>
      </c>
      <c r="AQ157" s="74">
        <f>COUNTIF(C157:AG157,"○")</f>
        <v>0</v>
      </c>
      <c r="AR157" s="74">
        <f>AR145+AQ157</f>
        <v>52</v>
      </c>
      <c r="AS157" s="76">
        <f>IF(AS158&gt;=1,0,IF(SUM(AO157:AO162)=0,1,IF(AK156="達成",1,0)))</f>
        <v>0</v>
      </c>
    </row>
    <row r="158" spans="1:45" s="4" customFormat="1" ht="20.100000000000001" hidden="1" customHeight="1" outlineLevel="1" x14ac:dyDescent="0.15">
      <c r="B158" s="60" t="str">
        <f>IF($S$5&lt;&gt;"",$S$5,"-")</f>
        <v>大田　氏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77"/>
      <c r="AH158" s="130" t="str">
        <f t="shared" si="241"/>
        <v>手入力</v>
      </c>
      <c r="AI158" s="65">
        <f t="shared" si="242"/>
        <v>0</v>
      </c>
      <c r="AJ158" s="53" t="str">
        <f>IFERROR(AI158/AO158,"")</f>
        <v/>
      </c>
      <c r="AK158" s="107" t="str">
        <f t="shared" ref="AK158:AK162" si="243">IFERROR(IF(B158="-",B158,IF(AI158/AO158&gt;=0.285,"達成","未")),"-")</f>
        <v>-</v>
      </c>
      <c r="AL158" s="128">
        <f>AR158</f>
        <v>51</v>
      </c>
      <c r="AM158" s="121">
        <f>IFERROR(AL158/AP158,"")</f>
        <v>0.32278481012658228</v>
      </c>
      <c r="AN158" s="44">
        <f>COUNT(C153:AG153)</f>
        <v>30</v>
      </c>
      <c r="AO158" s="111">
        <f>IF(OR(B158="-",B158=""),0,IFERROR(AN158-AH158,))</f>
        <v>0</v>
      </c>
      <c r="AP158" s="75">
        <f>AO158+AP146</f>
        <v>158</v>
      </c>
      <c r="AQ158" s="75">
        <f>COUNTIF(C158:AG158,"○")</f>
        <v>0</v>
      </c>
      <c r="AR158" s="75">
        <f>AR146+AQ158</f>
        <v>51</v>
      </c>
      <c r="AS158" s="49">
        <f>COUNTIF(AH157:AH162,"手入力")</f>
        <v>3</v>
      </c>
    </row>
    <row r="159" spans="1:45" s="4" customFormat="1" ht="20.100000000000001" hidden="1" customHeight="1" outlineLevel="1" x14ac:dyDescent="0.15">
      <c r="B159" s="60" t="str">
        <f>IF($T$5&lt;&gt;"",$T$5,"-")</f>
        <v>浜田　氏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77"/>
      <c r="AH159" s="130" t="str">
        <f t="shared" si="241"/>
        <v>手入力</v>
      </c>
      <c r="AI159" s="65">
        <f t="shared" si="242"/>
        <v>0</v>
      </c>
      <c r="AJ159" s="53" t="str">
        <f>IFERROR(AI159/AO159,"")</f>
        <v/>
      </c>
      <c r="AK159" s="107" t="str">
        <f t="shared" si="243"/>
        <v>-</v>
      </c>
      <c r="AL159" s="128">
        <f>AR159</f>
        <v>52</v>
      </c>
      <c r="AM159" s="121">
        <f>IFERROR(AL159/AP159,"")</f>
        <v>0.32911392405063289</v>
      </c>
      <c r="AN159" s="44">
        <f>COUNT(C153:AG153)</f>
        <v>30</v>
      </c>
      <c r="AO159" s="111">
        <f t="shared" ref="AO159:AO162" si="244">IF(OR(B159="-",B159=""),0,IFERROR(AN159-AH159,))</f>
        <v>0</v>
      </c>
      <c r="AP159" s="75">
        <f t="shared" ref="AP159:AP162" si="245">AO159+AP147</f>
        <v>158</v>
      </c>
      <c r="AQ159" s="75">
        <f>COUNTIF(C159:AG159,"○")</f>
        <v>0</v>
      </c>
      <c r="AR159" s="75">
        <f t="shared" ref="AR159:AR161" si="246">AR147+AQ159</f>
        <v>52</v>
      </c>
      <c r="AS159" s="49"/>
    </row>
    <row r="160" spans="1:45" s="4" customFormat="1" ht="20.100000000000001" hidden="1" customHeight="1" outlineLevel="1" x14ac:dyDescent="0.15">
      <c r="B160" s="60" t="str">
        <f>IF($U$5&lt;&gt;"",$U$5,"-")</f>
        <v>-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77"/>
      <c r="AH160" s="130" t="str">
        <f t="shared" si="241"/>
        <v>-</v>
      </c>
      <c r="AI160" s="65">
        <f t="shared" si="242"/>
        <v>0</v>
      </c>
      <c r="AJ160" s="53" t="str">
        <f t="shared" ref="AJ160:AJ161" si="247">IFERROR(AI160/AO160,"")</f>
        <v/>
      </c>
      <c r="AK160" s="107" t="str">
        <f t="shared" si="243"/>
        <v>-</v>
      </c>
      <c r="AL160" s="128">
        <f>AR160</f>
        <v>0</v>
      </c>
      <c r="AM160" s="121" t="str">
        <f>IFERROR(AL160/AP160,"")</f>
        <v/>
      </c>
      <c r="AN160" s="44">
        <f>COUNT(C153:AG153)</f>
        <v>30</v>
      </c>
      <c r="AO160" s="111">
        <f t="shared" si="244"/>
        <v>0</v>
      </c>
      <c r="AP160" s="75">
        <f t="shared" si="245"/>
        <v>0</v>
      </c>
      <c r="AQ160" s="75">
        <f>COUNTIF(C160:AG160,"○")</f>
        <v>0</v>
      </c>
      <c r="AR160" s="75">
        <f t="shared" si="246"/>
        <v>0</v>
      </c>
      <c r="AS160" s="49"/>
    </row>
    <row r="161" spans="1:45" s="4" customFormat="1" ht="20.100000000000001" hidden="1" customHeight="1" outlineLevel="1" x14ac:dyDescent="0.15">
      <c r="B161" s="60" t="str">
        <f>IF($V$5&lt;&gt;"",$V$5,"-")</f>
        <v>-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77"/>
      <c r="AH161" s="130" t="str">
        <f t="shared" si="241"/>
        <v>-</v>
      </c>
      <c r="AI161" s="65">
        <f t="shared" si="242"/>
        <v>0</v>
      </c>
      <c r="AJ161" s="53" t="str">
        <f t="shared" si="247"/>
        <v/>
      </c>
      <c r="AK161" s="107" t="str">
        <f t="shared" si="243"/>
        <v>-</v>
      </c>
      <c r="AL161" s="128">
        <f>AR161</f>
        <v>0</v>
      </c>
      <c r="AM161" s="121" t="str">
        <f>IFERROR(AL161/AP161,"")</f>
        <v/>
      </c>
      <c r="AN161" s="44">
        <f>COUNT(C153:AG153)</f>
        <v>30</v>
      </c>
      <c r="AO161" s="111">
        <f t="shared" si="244"/>
        <v>0</v>
      </c>
      <c r="AP161" s="75">
        <f t="shared" si="245"/>
        <v>0</v>
      </c>
      <c r="AQ161" s="75">
        <f>COUNTIF(C161:AG161,"○")</f>
        <v>0</v>
      </c>
      <c r="AR161" s="75">
        <f t="shared" si="246"/>
        <v>0</v>
      </c>
      <c r="AS161" s="49"/>
    </row>
    <row r="162" spans="1:45" s="4" customFormat="1" ht="20.100000000000001" hidden="1" customHeight="1" outlineLevel="1" thickBot="1" x14ac:dyDescent="0.2">
      <c r="B162" s="61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79"/>
      <c r="AH162" s="131" t="str">
        <f t="shared" si="241"/>
        <v>-</v>
      </c>
      <c r="AI162" s="5">
        <f t="shared" si="242"/>
        <v>0</v>
      </c>
      <c r="AJ162" s="66" t="str">
        <f>IFERROR(AI162/AO162,"")</f>
        <v/>
      </c>
      <c r="AK162" s="33" t="str">
        <f t="shared" si="243"/>
        <v>-</v>
      </c>
      <c r="AL162" s="122">
        <f t="shared" ref="AL162" si="248">AR162</f>
        <v>0</v>
      </c>
      <c r="AM162" s="117" t="str">
        <f t="shared" ref="AM162" si="249">IFERROR(AL162/AP162,"")</f>
        <v/>
      </c>
      <c r="AN162" s="44">
        <f>COUNT(C153:AG153)</f>
        <v>30</v>
      </c>
      <c r="AO162" s="111">
        <f t="shared" si="244"/>
        <v>0</v>
      </c>
      <c r="AP162" s="75">
        <f t="shared" si="245"/>
        <v>0</v>
      </c>
      <c r="AQ162" s="75">
        <f t="shared" ref="AQ162" si="250">COUNTIF(C162:AG162,"○")</f>
        <v>0</v>
      </c>
      <c r="AR162" s="75">
        <f>AR150+AQ162</f>
        <v>0</v>
      </c>
      <c r="AS162" s="49"/>
    </row>
    <row r="163" spans="1:45" s="4" customFormat="1" ht="14.25" hidden="1" outlineLevel="1" thickBot="1" x14ac:dyDescent="0.2">
      <c r="A163" s="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2"/>
      <c r="AI163" s="2"/>
      <c r="AJ163" s="49"/>
      <c r="AK163" s="2"/>
      <c r="AL163" s="2"/>
      <c r="AM163" s="2"/>
      <c r="AN163" s="35"/>
      <c r="AO163" s="35"/>
      <c r="AP163" s="35"/>
      <c r="AQ163" s="35"/>
      <c r="AR163" s="35"/>
    </row>
    <row r="164" spans="1:45" s="4" customFormat="1" ht="12.95" hidden="1" customHeight="1" outlineLevel="1" x14ac:dyDescent="0.15">
      <c r="A164" s="2"/>
      <c r="B164" s="85" t="s">
        <v>0</v>
      </c>
      <c r="C164" s="199">
        <f>DATE(YEAR(C152),MONTH(C152)+1,DAY(C152))</f>
        <v>45778</v>
      </c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48" t="s">
        <v>17</v>
      </c>
      <c r="AI164" s="203" t="s">
        <v>48</v>
      </c>
      <c r="AJ164" s="204"/>
      <c r="AK164" s="205"/>
      <c r="AL164" s="240" t="s">
        <v>11</v>
      </c>
      <c r="AM164" s="241"/>
      <c r="AN164" s="234" t="s">
        <v>16</v>
      </c>
      <c r="AO164" s="215" t="s">
        <v>18</v>
      </c>
      <c r="AP164" s="189" t="s">
        <v>19</v>
      </c>
      <c r="AQ164" s="191"/>
      <c r="AR164" s="177"/>
    </row>
    <row r="165" spans="1:45" s="4" customFormat="1" ht="12.95" hidden="1" customHeight="1" outlineLevel="1" x14ac:dyDescent="0.15">
      <c r="A165" s="2"/>
      <c r="B165" s="12" t="s">
        <v>1</v>
      </c>
      <c r="C165" s="13">
        <f>DATE(YEAR(C164),MONTH(C164),DAY(C164))</f>
        <v>45778</v>
      </c>
      <c r="D165" s="13">
        <f>IF(MONTH(DATE(YEAR(C165),MONTH(C165),DAY(C165)+1))=MONTH($C164),DATE(YEAR(C165),MONTH(C165),DAY(C165)+1),"")</f>
        <v>45779</v>
      </c>
      <c r="E165" s="13">
        <f t="shared" ref="E165" si="251">IF(MONTH(DATE(YEAR(D165),MONTH(D165),DAY(D165)+1))=MONTH($C164),DATE(YEAR(D165),MONTH(D165),DAY(D165)+1),"")</f>
        <v>45780</v>
      </c>
      <c r="F165" s="18">
        <f t="shared" ref="F165" si="252">IF(MONTH(DATE(YEAR(E165),MONTH(E165),DAY(E165)+1))=MONTH($C164),DATE(YEAR(E165),MONTH(E165),DAY(E165)+1),"")</f>
        <v>45781</v>
      </c>
      <c r="G165" s="13">
        <f t="shared" ref="G165" si="253">IF(MONTH(DATE(YEAR(F165),MONTH(F165),DAY(F165)+1))=MONTH($C164),DATE(YEAR(F165),MONTH(F165),DAY(F165)+1),"")</f>
        <v>45782</v>
      </c>
      <c r="H165" s="13">
        <f t="shared" ref="H165" si="254">IF(MONTH(DATE(YEAR(G165),MONTH(G165),DAY(G165)+1))=MONTH($C164),DATE(YEAR(G165),MONTH(G165),DAY(G165)+1),"")</f>
        <v>45783</v>
      </c>
      <c r="I165" s="13">
        <f t="shared" ref="I165" si="255">IF(MONTH(DATE(YEAR(H165),MONTH(H165),DAY(H165)+1))=MONTH($C164),DATE(YEAR(H165),MONTH(H165),DAY(H165)+1),"")</f>
        <v>45784</v>
      </c>
      <c r="J165" s="13">
        <f t="shared" ref="J165" si="256">IF(MONTH(DATE(YEAR(I165),MONTH(I165),DAY(I165)+1))=MONTH($C164),DATE(YEAR(I165),MONTH(I165),DAY(I165)+1),"")</f>
        <v>45785</v>
      </c>
      <c r="K165" s="13">
        <f t="shared" ref="K165" si="257">IF(MONTH(DATE(YEAR(J165),MONTH(J165),DAY(J165)+1))=MONTH($C164),DATE(YEAR(J165),MONTH(J165),DAY(J165)+1),"")</f>
        <v>45786</v>
      </c>
      <c r="L165" s="13">
        <f t="shared" ref="L165" si="258">IF(MONTH(DATE(YEAR(K165),MONTH(K165),DAY(K165)+1))=MONTH($C164),DATE(YEAR(K165),MONTH(K165),DAY(K165)+1),"")</f>
        <v>45787</v>
      </c>
      <c r="M165" s="13">
        <f t="shared" ref="M165" si="259">IF(MONTH(DATE(YEAR(L165),MONTH(L165),DAY(L165)+1))=MONTH($C164),DATE(YEAR(L165),MONTH(L165),DAY(L165)+1),"")</f>
        <v>45788</v>
      </c>
      <c r="N165" s="13">
        <f t="shared" ref="N165" si="260">IF(MONTH(DATE(YEAR(M165),MONTH(M165),DAY(M165)+1))=MONTH($C164),DATE(YEAR(M165),MONTH(M165),DAY(M165)+1),"")</f>
        <v>45789</v>
      </c>
      <c r="O165" s="13">
        <f t="shared" ref="O165" si="261">IF(MONTH(DATE(YEAR(N165),MONTH(N165),DAY(N165)+1))=MONTH($C164),DATE(YEAR(N165),MONTH(N165),DAY(N165)+1),"")</f>
        <v>45790</v>
      </c>
      <c r="P165" s="13">
        <f t="shared" ref="P165" si="262">IF(MONTH(DATE(YEAR(O165),MONTH(O165),DAY(O165)+1))=MONTH($C164),DATE(YEAR(O165),MONTH(O165),DAY(O165)+1),"")</f>
        <v>45791</v>
      </c>
      <c r="Q165" s="13">
        <f t="shared" ref="Q165" si="263">IF(MONTH(DATE(YEAR(P165),MONTH(P165),DAY(P165)+1))=MONTH($C164),DATE(YEAR(P165),MONTH(P165),DAY(P165)+1),"")</f>
        <v>45792</v>
      </c>
      <c r="R165" s="13">
        <f t="shared" ref="R165" si="264">IF(MONTH(DATE(YEAR(Q165),MONTH(Q165),DAY(Q165)+1))=MONTH($C164),DATE(YEAR(Q165),MONTH(Q165),DAY(Q165)+1),"")</f>
        <v>45793</v>
      </c>
      <c r="S165" s="13">
        <f t="shared" ref="S165" si="265">IF(MONTH(DATE(YEAR(R165),MONTH(R165),DAY(R165)+1))=MONTH($C164),DATE(YEAR(R165),MONTH(R165),DAY(R165)+1),"")</f>
        <v>45794</v>
      </c>
      <c r="T165" s="13">
        <f t="shared" ref="T165" si="266">IF(MONTH(DATE(YEAR(S165),MONTH(S165),DAY(S165)+1))=MONTH($C164),DATE(YEAR(S165),MONTH(S165),DAY(S165)+1),"")</f>
        <v>45795</v>
      </c>
      <c r="U165" s="13">
        <f t="shared" ref="U165" si="267">IF(MONTH(DATE(YEAR(T165),MONTH(T165),DAY(T165)+1))=MONTH($C164),DATE(YEAR(T165),MONTH(T165),DAY(T165)+1),"")</f>
        <v>45796</v>
      </c>
      <c r="V165" s="13">
        <f t="shared" ref="V165" si="268">IF(MONTH(DATE(YEAR(U165),MONTH(U165),DAY(U165)+1))=MONTH($C164),DATE(YEAR(U165),MONTH(U165),DAY(U165)+1),"")</f>
        <v>45797</v>
      </c>
      <c r="W165" s="13">
        <f t="shared" ref="W165" si="269">IF(MONTH(DATE(YEAR(V165),MONTH(V165),DAY(V165)+1))=MONTH($C164),DATE(YEAR(V165),MONTH(V165),DAY(V165)+1),"")</f>
        <v>45798</v>
      </c>
      <c r="X165" s="13">
        <f t="shared" ref="X165" si="270">IF(MONTH(DATE(YEAR(W165),MONTH(W165),DAY(W165)+1))=MONTH($C164),DATE(YEAR(W165),MONTH(W165),DAY(W165)+1),"")</f>
        <v>45799</v>
      </c>
      <c r="Y165" s="13">
        <f t="shared" ref="Y165" si="271">IF(MONTH(DATE(YEAR(X165),MONTH(X165),DAY(X165)+1))=MONTH($C164),DATE(YEAR(X165),MONTH(X165),DAY(X165)+1),"")</f>
        <v>45800</v>
      </c>
      <c r="Z165" s="13">
        <f t="shared" ref="Z165" si="272">IF(MONTH(DATE(YEAR(Y165),MONTH(Y165),DAY(Y165)+1))=MONTH($C164),DATE(YEAR(Y165),MONTH(Y165),DAY(Y165)+1),"")</f>
        <v>45801</v>
      </c>
      <c r="AA165" s="13">
        <f t="shared" ref="AA165" si="273">IF(MONTH(DATE(YEAR(Z165),MONTH(Z165),DAY(Z165)+1))=MONTH($C164),DATE(YEAR(Z165),MONTH(Z165),DAY(Z165)+1),"")</f>
        <v>45802</v>
      </c>
      <c r="AB165" s="13">
        <f t="shared" ref="AB165" si="274">IF(MONTH(DATE(YEAR(AA165),MONTH(AA165),DAY(AA165)+1))=MONTH($C164),DATE(YEAR(AA165),MONTH(AA165),DAY(AA165)+1),"")</f>
        <v>45803</v>
      </c>
      <c r="AC165" s="13">
        <f t="shared" ref="AC165" si="275">IF(MONTH(DATE(YEAR(AB165),MONTH(AB165),DAY(AB165)+1))=MONTH($C164),DATE(YEAR(AB165),MONTH(AB165),DAY(AB165)+1),"")</f>
        <v>45804</v>
      </c>
      <c r="AD165" s="13">
        <f t="shared" ref="AD165" si="276">IF(MONTH(DATE(YEAR(AC165),MONTH(AC165),DAY(AC165)+1))=MONTH($C164),DATE(YEAR(AC165),MONTH(AC165),DAY(AC165)+1),"")</f>
        <v>45805</v>
      </c>
      <c r="AE165" s="13">
        <f t="shared" ref="AE165" si="277">IF(MONTH(DATE(YEAR(AD165),MONTH(AD165),DAY(AD165)+1))=MONTH($C164),DATE(YEAR(AD165),MONTH(AD165),DAY(AD165)+1),"")</f>
        <v>45806</v>
      </c>
      <c r="AF165" s="13">
        <f t="shared" ref="AF165" si="278">IF(MONTH(DATE(YEAR(AE165),MONTH(AE165),DAY(AE165)+1))=MONTH($C164),DATE(YEAR(AE165),MONTH(AE165),DAY(AE165)+1),"")</f>
        <v>45807</v>
      </c>
      <c r="AG165" s="32">
        <f t="shared" ref="AG165" si="279">IF(MONTH(DATE(YEAR(AF165),MONTH(AF165),DAY(AF165)+1))=MONTH($C164),DATE(YEAR(AF165),MONTH(AF165),DAY(AF165)+1),"")</f>
        <v>45808</v>
      </c>
      <c r="AH165" s="249"/>
      <c r="AI165" s="206"/>
      <c r="AJ165" s="207"/>
      <c r="AK165" s="208"/>
      <c r="AL165" s="242"/>
      <c r="AM165" s="243"/>
      <c r="AN165" s="235"/>
      <c r="AO165" s="216"/>
      <c r="AP165" s="190"/>
      <c r="AQ165" s="191"/>
      <c r="AR165" s="177"/>
    </row>
    <row r="166" spans="1:45" s="4" customFormat="1" ht="12.95" hidden="1" customHeight="1" outlineLevel="1" x14ac:dyDescent="0.15">
      <c r="A166" s="2"/>
      <c r="B166" s="12" t="s">
        <v>2</v>
      </c>
      <c r="C166" s="14" t="str">
        <f t="shared" ref="C166:AG166" si="280">TEXT(C165,"aaa")</f>
        <v>木</v>
      </c>
      <c r="D166" s="14" t="str">
        <f t="shared" si="280"/>
        <v>金</v>
      </c>
      <c r="E166" s="14" t="str">
        <f t="shared" si="280"/>
        <v>土</v>
      </c>
      <c r="F166" s="19" t="str">
        <f t="shared" si="280"/>
        <v>日</v>
      </c>
      <c r="G166" s="14" t="str">
        <f t="shared" si="280"/>
        <v>月</v>
      </c>
      <c r="H166" s="14" t="str">
        <f t="shared" si="280"/>
        <v>火</v>
      </c>
      <c r="I166" s="14" t="str">
        <f t="shared" si="280"/>
        <v>水</v>
      </c>
      <c r="J166" s="14" t="str">
        <f t="shared" si="280"/>
        <v>木</v>
      </c>
      <c r="K166" s="14" t="str">
        <f t="shared" si="280"/>
        <v>金</v>
      </c>
      <c r="L166" s="14" t="str">
        <f t="shared" si="280"/>
        <v>土</v>
      </c>
      <c r="M166" s="14" t="str">
        <f t="shared" si="280"/>
        <v>日</v>
      </c>
      <c r="N166" s="14" t="str">
        <f t="shared" si="280"/>
        <v>月</v>
      </c>
      <c r="O166" s="14" t="str">
        <f t="shared" si="280"/>
        <v>火</v>
      </c>
      <c r="P166" s="14" t="str">
        <f t="shared" si="280"/>
        <v>水</v>
      </c>
      <c r="Q166" s="14" t="str">
        <f t="shared" si="280"/>
        <v>木</v>
      </c>
      <c r="R166" s="14" t="str">
        <f t="shared" si="280"/>
        <v>金</v>
      </c>
      <c r="S166" s="14" t="str">
        <f t="shared" si="280"/>
        <v>土</v>
      </c>
      <c r="T166" s="14" t="str">
        <f t="shared" si="280"/>
        <v>日</v>
      </c>
      <c r="U166" s="14" t="str">
        <f t="shared" si="280"/>
        <v>月</v>
      </c>
      <c r="V166" s="14" t="str">
        <f t="shared" si="280"/>
        <v>火</v>
      </c>
      <c r="W166" s="14" t="str">
        <f t="shared" si="280"/>
        <v>水</v>
      </c>
      <c r="X166" s="14" t="str">
        <f t="shared" si="280"/>
        <v>木</v>
      </c>
      <c r="Y166" s="14" t="str">
        <f t="shared" si="280"/>
        <v>金</v>
      </c>
      <c r="Z166" s="14" t="str">
        <f t="shared" si="280"/>
        <v>土</v>
      </c>
      <c r="AA166" s="14" t="str">
        <f t="shared" si="280"/>
        <v>日</v>
      </c>
      <c r="AB166" s="14" t="str">
        <f t="shared" si="280"/>
        <v>月</v>
      </c>
      <c r="AC166" s="14" t="str">
        <f t="shared" si="280"/>
        <v>火</v>
      </c>
      <c r="AD166" s="14" t="str">
        <f t="shared" si="280"/>
        <v>水</v>
      </c>
      <c r="AE166" s="14" t="str">
        <f t="shared" si="280"/>
        <v>木</v>
      </c>
      <c r="AF166" s="14" t="str">
        <f t="shared" si="280"/>
        <v>金</v>
      </c>
      <c r="AG166" s="77" t="str">
        <f t="shared" si="280"/>
        <v>土</v>
      </c>
      <c r="AH166" s="249"/>
      <c r="AI166" s="193" t="s">
        <v>42</v>
      </c>
      <c r="AJ166" s="247" t="s">
        <v>12</v>
      </c>
      <c r="AK166" s="195" t="s">
        <v>49</v>
      </c>
      <c r="AL166" s="236" t="s">
        <v>42</v>
      </c>
      <c r="AM166" s="238" t="s">
        <v>13</v>
      </c>
      <c r="AN166" s="234">
        <f>COUNT(C165:AG165)</f>
        <v>31</v>
      </c>
      <c r="AO166" s="215">
        <f>AN166-AH166</f>
        <v>31</v>
      </c>
      <c r="AP166" s="215">
        <f>SUM(AO$8:AO168)</f>
        <v>900</v>
      </c>
      <c r="AQ166" s="56"/>
      <c r="AR166" s="55"/>
    </row>
    <row r="167" spans="1:45" s="4" customFormat="1" ht="27" hidden="1" customHeight="1" outlineLevel="1" x14ac:dyDescent="0.15">
      <c r="A167" s="3"/>
      <c r="B167" s="185" t="s">
        <v>3</v>
      </c>
      <c r="C167" s="187" t="str">
        <f>IFERROR(VLOOKUP(C165,祝日一覧!$A:$C,3,FALSE),"")</f>
        <v/>
      </c>
      <c r="D167" s="187" t="str">
        <f>IFERROR(VLOOKUP(D165,祝日一覧!$A:$C,3,FALSE),"")</f>
        <v/>
      </c>
      <c r="E167" s="187" t="str">
        <f>IFERROR(VLOOKUP(E165,祝日一覧!$A:$C,3,FALSE),"")</f>
        <v>憲法記念日</v>
      </c>
      <c r="F167" s="187" t="str">
        <f>IFERROR(VLOOKUP(F165,祝日一覧!$A:$C,3,FALSE),"")</f>
        <v>みどりの日</v>
      </c>
      <c r="G167" s="187" t="str">
        <f>IFERROR(VLOOKUP(G165,祝日一覧!$A:$C,3,FALSE),"")</f>
        <v>こどもの日</v>
      </c>
      <c r="H167" s="187" t="str">
        <f>IFERROR(VLOOKUP(H165,祝日一覧!$A:$C,3,FALSE),"")</f>
        <v>振替休日</v>
      </c>
      <c r="I167" s="187" t="str">
        <f>IFERROR(VLOOKUP(I165,祝日一覧!$A:$C,3,FALSE),"")</f>
        <v/>
      </c>
      <c r="J167" s="187" t="str">
        <f>IFERROR(VLOOKUP(J165,祝日一覧!$A:$C,3,FALSE),"")</f>
        <v/>
      </c>
      <c r="K167" s="187" t="str">
        <f>IFERROR(VLOOKUP(K165,祝日一覧!$A:$C,3,FALSE),"")</f>
        <v/>
      </c>
      <c r="L167" s="187" t="str">
        <f>IFERROR(VLOOKUP(L165,祝日一覧!$A:$C,3,FALSE),"")</f>
        <v/>
      </c>
      <c r="M167" s="187" t="str">
        <f>IFERROR(VLOOKUP(M165,祝日一覧!$A:$C,3,FALSE),"")</f>
        <v/>
      </c>
      <c r="N167" s="187" t="str">
        <f>IFERROR(VLOOKUP(N165,祝日一覧!$A:$C,3,FALSE),"")</f>
        <v/>
      </c>
      <c r="O167" s="187" t="str">
        <f>IFERROR(VLOOKUP(O165,祝日一覧!$A:$C,3,FALSE),"")</f>
        <v/>
      </c>
      <c r="P167" s="187" t="str">
        <f>IFERROR(VLOOKUP(P165,祝日一覧!$A:$C,3,FALSE),"")</f>
        <v/>
      </c>
      <c r="Q167" s="187" t="str">
        <f>IFERROR(VLOOKUP(Q165,祝日一覧!$A:$C,3,FALSE),"")</f>
        <v/>
      </c>
      <c r="R167" s="187" t="str">
        <f>IFERROR(VLOOKUP(R165,祝日一覧!$A:$C,3,FALSE),"")</f>
        <v/>
      </c>
      <c r="S167" s="187" t="str">
        <f>IFERROR(VLOOKUP(S165,祝日一覧!$A:$C,3,FALSE),"")</f>
        <v/>
      </c>
      <c r="T167" s="187" t="str">
        <f>IFERROR(VLOOKUP(T165,祝日一覧!$A:$C,3,FALSE),"")</f>
        <v/>
      </c>
      <c r="U167" s="187" t="str">
        <f>IFERROR(VLOOKUP(U165,祝日一覧!$A:$C,3,FALSE),"")</f>
        <v/>
      </c>
      <c r="V167" s="187" t="str">
        <f>IFERROR(VLOOKUP(V165,祝日一覧!$A:$C,3,FALSE),"")</f>
        <v/>
      </c>
      <c r="W167" s="187" t="str">
        <f>IFERROR(VLOOKUP(W165,祝日一覧!$A:$C,3,FALSE),"")</f>
        <v/>
      </c>
      <c r="X167" s="187" t="str">
        <f>IFERROR(VLOOKUP(X165,祝日一覧!$A:$C,3,FALSE),"")</f>
        <v/>
      </c>
      <c r="Y167" s="187" t="str">
        <f>IFERROR(VLOOKUP(Y165,祝日一覧!$A:$C,3,FALSE),"")</f>
        <v/>
      </c>
      <c r="Z167" s="187" t="str">
        <f>IFERROR(VLOOKUP(Z165,祝日一覧!$A:$C,3,FALSE),"")</f>
        <v/>
      </c>
      <c r="AA167" s="187" t="str">
        <f>IFERROR(VLOOKUP(AA165,祝日一覧!$A:$C,3,FALSE),"")</f>
        <v/>
      </c>
      <c r="AB167" s="187" t="str">
        <f>IFERROR(VLOOKUP(AB165,祝日一覧!$A:$C,3,FALSE),"")</f>
        <v/>
      </c>
      <c r="AC167" s="187" t="str">
        <f>IFERROR(VLOOKUP(AC165,祝日一覧!$A:$C,3,FALSE),"")</f>
        <v/>
      </c>
      <c r="AD167" s="187" t="str">
        <f>IFERROR(VLOOKUP(AD165,祝日一覧!$A:$C,3,FALSE),"")</f>
        <v/>
      </c>
      <c r="AE167" s="187" t="str">
        <f>IFERROR(VLOOKUP(AE165,祝日一覧!$A:$C,3,FALSE),"")</f>
        <v/>
      </c>
      <c r="AF167" s="187" t="str">
        <f>IFERROR(VLOOKUP(AF165,祝日一覧!$A:$C,3,FALSE),"")</f>
        <v/>
      </c>
      <c r="AG167" s="229" t="str">
        <f>IFERROR(VLOOKUP(AG165,祝日一覧!$A:$C,3,FALSE),"")</f>
        <v/>
      </c>
      <c r="AH167" s="249"/>
      <c r="AI167" s="193"/>
      <c r="AJ167" s="247"/>
      <c r="AK167" s="195"/>
      <c r="AL167" s="237"/>
      <c r="AM167" s="239"/>
      <c r="AN167" s="235"/>
      <c r="AO167" s="216"/>
      <c r="AP167" s="216"/>
      <c r="AQ167" s="57"/>
      <c r="AR167" s="58"/>
    </row>
    <row r="168" spans="1:45" s="4" customFormat="1" ht="20.100000000000001" hidden="1" customHeight="1" outlineLevel="1" thickBot="1" x14ac:dyDescent="0.2">
      <c r="B168" s="228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30"/>
      <c r="AH168" s="250"/>
      <c r="AI168" s="5"/>
      <c r="AJ168" s="66" t="e">
        <f>AVERAGE(AJ169:AJ174)</f>
        <v>#DIV/0!</v>
      </c>
      <c r="AK168" s="33" t="e">
        <f>IF(AJ168&gt;=0.285,"達成","未")</f>
        <v>#DIV/0!</v>
      </c>
      <c r="AL168" s="116"/>
      <c r="AM168" s="117">
        <f>AVERAGE(AM169:AM173)</f>
        <v>0.32700421940928265</v>
      </c>
      <c r="AN168" s="109" t="s">
        <v>69</v>
      </c>
      <c r="AO168" s="93" t="s">
        <v>70</v>
      </c>
      <c r="AP168" s="94" t="s">
        <v>71</v>
      </c>
      <c r="AQ168" s="96" t="s">
        <v>72</v>
      </c>
      <c r="AR168" s="96" t="s">
        <v>59</v>
      </c>
      <c r="AS168" s="88" t="s">
        <v>68</v>
      </c>
    </row>
    <row r="169" spans="1:45" s="4" customFormat="1" ht="20.100000000000001" hidden="1" customHeight="1" outlineLevel="1" x14ac:dyDescent="0.15">
      <c r="B169" s="69" t="str">
        <f>IF($R$5&lt;&gt;"",$R$5,"-")</f>
        <v>松江　氏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98"/>
      <c r="AH169" s="132" t="str">
        <f t="shared" ref="AH169:AH174" si="281">IF(B169="-",B169,"手入力")</f>
        <v>手入力</v>
      </c>
      <c r="AI169" s="63">
        <f t="shared" ref="AI169:AI174" si="282">AQ169</f>
        <v>0</v>
      </c>
      <c r="AJ169" s="64" t="str">
        <f>IFERROR(AI169/AO169,"")</f>
        <v/>
      </c>
      <c r="AK169" s="106" t="str">
        <f>IFERROR(IF(B169="-",B169,IF(AI169/AO169&gt;=0.285,"達成","未")),"-")</f>
        <v>-</v>
      </c>
      <c r="AL169" s="126">
        <f>AR169</f>
        <v>52</v>
      </c>
      <c r="AM169" s="127">
        <f>IFERROR(AL169/AP169,"")</f>
        <v>0.32911392405063289</v>
      </c>
      <c r="AN169" s="44">
        <f>COUNT(C165:AG165)</f>
        <v>31</v>
      </c>
      <c r="AO169" s="111">
        <f>IF(OR(B169="-",B169=""),0,IFERROR(AN169-AH169,))</f>
        <v>0</v>
      </c>
      <c r="AP169" s="75">
        <f>AO169+AP157</f>
        <v>158</v>
      </c>
      <c r="AQ169" s="74">
        <f>COUNTIF(C169:AG169,"○")</f>
        <v>0</v>
      </c>
      <c r="AR169" s="74">
        <f>AR157+AQ169</f>
        <v>52</v>
      </c>
      <c r="AS169" s="76">
        <f>IF(AS170&gt;=1,0,IF(SUM(AO169:AO174)=0,1,IF(AK168="達成",1,0)))</f>
        <v>0</v>
      </c>
    </row>
    <row r="170" spans="1:45" s="4" customFormat="1" ht="20.100000000000001" hidden="1" customHeight="1" outlineLevel="1" x14ac:dyDescent="0.15">
      <c r="B170" s="60" t="str">
        <f>IF($S$5&lt;&gt;"",$S$5,"-")</f>
        <v>大田　氏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77"/>
      <c r="AH170" s="130" t="str">
        <f t="shared" si="281"/>
        <v>手入力</v>
      </c>
      <c r="AI170" s="65">
        <f t="shared" si="282"/>
        <v>0</v>
      </c>
      <c r="AJ170" s="53" t="str">
        <f>IFERROR(AI170/AO170,"")</f>
        <v/>
      </c>
      <c r="AK170" s="107" t="str">
        <f t="shared" ref="AK170:AK174" si="283">IFERROR(IF(B170="-",B170,IF(AI170/AO170&gt;=0.285,"達成","未")),"-")</f>
        <v>-</v>
      </c>
      <c r="AL170" s="128">
        <f>AR170</f>
        <v>51</v>
      </c>
      <c r="AM170" s="121">
        <f>IFERROR(AL170/AP170,"")</f>
        <v>0.32278481012658228</v>
      </c>
      <c r="AN170" s="44">
        <f>COUNT(C165:AG165)</f>
        <v>31</v>
      </c>
      <c r="AO170" s="111">
        <f>IF(OR(B170="-",B170=""),0,IFERROR(AN170-AH170,))</f>
        <v>0</v>
      </c>
      <c r="AP170" s="75">
        <f>AO170+AP158</f>
        <v>158</v>
      </c>
      <c r="AQ170" s="75">
        <f>COUNTIF(C170:AG170,"○")</f>
        <v>0</v>
      </c>
      <c r="AR170" s="75">
        <f>AR158+AQ170</f>
        <v>51</v>
      </c>
      <c r="AS170" s="49">
        <f>COUNTIF(AH169:AH174,"手入力")</f>
        <v>3</v>
      </c>
    </row>
    <row r="171" spans="1:45" s="4" customFormat="1" ht="20.100000000000001" hidden="1" customHeight="1" outlineLevel="1" x14ac:dyDescent="0.15">
      <c r="B171" s="60" t="str">
        <f>IF($T$5&lt;&gt;"",$T$5,"-")</f>
        <v>浜田　氏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77"/>
      <c r="AH171" s="130" t="str">
        <f t="shared" si="281"/>
        <v>手入力</v>
      </c>
      <c r="AI171" s="65">
        <f t="shared" si="282"/>
        <v>0</v>
      </c>
      <c r="AJ171" s="53" t="str">
        <f>IFERROR(AI171/AO171,"")</f>
        <v/>
      </c>
      <c r="AK171" s="107" t="str">
        <f t="shared" si="283"/>
        <v>-</v>
      </c>
      <c r="AL171" s="128">
        <f>AR171</f>
        <v>52</v>
      </c>
      <c r="AM171" s="121">
        <f>IFERROR(AL171/AP171,"")</f>
        <v>0.32911392405063289</v>
      </c>
      <c r="AN171" s="44">
        <f>COUNT(C165:AG165)</f>
        <v>31</v>
      </c>
      <c r="AO171" s="111">
        <f t="shared" ref="AO171:AO174" si="284">IF(OR(B171="-",B171=""),0,IFERROR(AN171-AH171,))</f>
        <v>0</v>
      </c>
      <c r="AP171" s="75">
        <f t="shared" ref="AP171:AP174" si="285">AO171+AP159</f>
        <v>158</v>
      </c>
      <c r="AQ171" s="75">
        <f>COUNTIF(C171:AG171,"○")</f>
        <v>0</v>
      </c>
      <c r="AR171" s="75">
        <f t="shared" ref="AR171:AR173" si="286">AR159+AQ171</f>
        <v>52</v>
      </c>
      <c r="AS171" s="49"/>
    </row>
    <row r="172" spans="1:45" s="4" customFormat="1" ht="20.100000000000001" hidden="1" customHeight="1" outlineLevel="1" x14ac:dyDescent="0.15">
      <c r="B172" s="60" t="str">
        <f>IF($U$5&lt;&gt;"",$U$5,"-")</f>
        <v>-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77"/>
      <c r="AH172" s="130" t="str">
        <f t="shared" si="281"/>
        <v>-</v>
      </c>
      <c r="AI172" s="65">
        <f t="shared" si="282"/>
        <v>0</v>
      </c>
      <c r="AJ172" s="53" t="str">
        <f t="shared" ref="AJ172:AJ173" si="287">IFERROR(AI172/AO172,"")</f>
        <v/>
      </c>
      <c r="AK172" s="107" t="str">
        <f t="shared" si="283"/>
        <v>-</v>
      </c>
      <c r="AL172" s="128">
        <f>AR172</f>
        <v>0</v>
      </c>
      <c r="AM172" s="121" t="str">
        <f>IFERROR(AL172/AP172,"")</f>
        <v/>
      </c>
      <c r="AN172" s="44">
        <f>COUNT(C165:AG165)</f>
        <v>31</v>
      </c>
      <c r="AO172" s="111">
        <f t="shared" si="284"/>
        <v>0</v>
      </c>
      <c r="AP172" s="75">
        <f t="shared" si="285"/>
        <v>0</v>
      </c>
      <c r="AQ172" s="75">
        <f>COUNTIF(C172:AG172,"○")</f>
        <v>0</v>
      </c>
      <c r="AR172" s="75">
        <f t="shared" si="286"/>
        <v>0</v>
      </c>
      <c r="AS172" s="49"/>
    </row>
    <row r="173" spans="1:45" s="4" customFormat="1" ht="20.100000000000001" hidden="1" customHeight="1" outlineLevel="1" x14ac:dyDescent="0.15">
      <c r="B173" s="60" t="str">
        <f>IF($V$5&lt;&gt;"",$V$5,"-")</f>
        <v>-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77"/>
      <c r="AH173" s="130" t="str">
        <f t="shared" si="281"/>
        <v>-</v>
      </c>
      <c r="AI173" s="65">
        <f t="shared" si="282"/>
        <v>0</v>
      </c>
      <c r="AJ173" s="53" t="str">
        <f t="shared" si="287"/>
        <v/>
      </c>
      <c r="AK173" s="107" t="str">
        <f t="shared" si="283"/>
        <v>-</v>
      </c>
      <c r="AL173" s="128">
        <f>AR173</f>
        <v>0</v>
      </c>
      <c r="AM173" s="121" t="str">
        <f>IFERROR(AL173/AP173,"")</f>
        <v/>
      </c>
      <c r="AN173" s="44">
        <f>COUNT(C165:AG165)</f>
        <v>31</v>
      </c>
      <c r="AO173" s="111">
        <f t="shared" si="284"/>
        <v>0</v>
      </c>
      <c r="AP173" s="75">
        <f t="shared" si="285"/>
        <v>0</v>
      </c>
      <c r="AQ173" s="75">
        <f>COUNTIF(C173:AG173,"○")</f>
        <v>0</v>
      </c>
      <c r="AR173" s="75">
        <f t="shared" si="286"/>
        <v>0</v>
      </c>
      <c r="AS173" s="49"/>
    </row>
    <row r="174" spans="1:45" s="4" customFormat="1" ht="20.100000000000001" hidden="1" customHeight="1" outlineLevel="1" thickBot="1" x14ac:dyDescent="0.2">
      <c r="B174" s="61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79"/>
      <c r="AH174" s="80" t="str">
        <f t="shared" si="281"/>
        <v>-</v>
      </c>
      <c r="AI174" s="5">
        <f t="shared" si="282"/>
        <v>0</v>
      </c>
      <c r="AJ174" s="66" t="str">
        <f>IFERROR(AI174/AO174,"")</f>
        <v/>
      </c>
      <c r="AK174" s="33" t="str">
        <f t="shared" si="283"/>
        <v>-</v>
      </c>
      <c r="AL174" s="122">
        <f t="shared" ref="AL174" si="288">AR174</f>
        <v>0</v>
      </c>
      <c r="AM174" s="117" t="str">
        <f t="shared" ref="AM174" si="289">IFERROR(AL174/AP174,"")</f>
        <v/>
      </c>
      <c r="AN174" s="44">
        <f>COUNT(C165:AG165)</f>
        <v>31</v>
      </c>
      <c r="AO174" s="111">
        <f t="shared" si="284"/>
        <v>0</v>
      </c>
      <c r="AP174" s="75">
        <f t="shared" si="285"/>
        <v>0</v>
      </c>
      <c r="AQ174" s="75">
        <f t="shared" ref="AQ174" si="290">COUNTIF(C174:AG174,"○")</f>
        <v>0</v>
      </c>
      <c r="AR174" s="75">
        <f>AR162+AQ174</f>
        <v>0</v>
      </c>
      <c r="AS174" s="49"/>
    </row>
    <row r="175" spans="1:45" s="4" customFormat="1" ht="14.25" hidden="1" outlineLevel="1" thickBot="1" x14ac:dyDescent="0.2">
      <c r="A175" s="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2"/>
      <c r="AI175" s="2"/>
      <c r="AJ175" s="49"/>
      <c r="AK175" s="2"/>
      <c r="AL175" s="2"/>
      <c r="AM175" s="2"/>
      <c r="AN175" s="35"/>
      <c r="AO175" s="35"/>
      <c r="AP175" s="35"/>
      <c r="AQ175" s="35"/>
      <c r="AR175" s="35"/>
    </row>
    <row r="176" spans="1:45" s="4" customFormat="1" ht="12.95" hidden="1" customHeight="1" outlineLevel="1" x14ac:dyDescent="0.15">
      <c r="A176" s="2"/>
      <c r="B176" s="85" t="s">
        <v>0</v>
      </c>
      <c r="C176" s="199">
        <f>DATE(YEAR(C164),MONTH(C164)+1,DAY(C164))</f>
        <v>45809</v>
      </c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48" t="s">
        <v>17</v>
      </c>
      <c r="AI176" s="203" t="s">
        <v>48</v>
      </c>
      <c r="AJ176" s="204"/>
      <c r="AK176" s="205"/>
      <c r="AL176" s="240" t="s">
        <v>11</v>
      </c>
      <c r="AM176" s="241"/>
      <c r="AN176" s="234" t="s">
        <v>16</v>
      </c>
      <c r="AO176" s="215" t="s">
        <v>18</v>
      </c>
      <c r="AP176" s="189" t="s">
        <v>19</v>
      </c>
      <c r="AQ176" s="191"/>
      <c r="AR176" s="177"/>
    </row>
    <row r="177" spans="1:45" s="4" customFormat="1" ht="12.95" hidden="1" customHeight="1" outlineLevel="1" x14ac:dyDescent="0.15">
      <c r="A177" s="2"/>
      <c r="B177" s="12" t="s">
        <v>1</v>
      </c>
      <c r="C177" s="13">
        <f>DATE(YEAR(C176),MONTH(C176),DAY(C176))</f>
        <v>45809</v>
      </c>
      <c r="D177" s="13">
        <f>IF(MONTH(DATE(YEAR(C177),MONTH(C177),DAY(C177)+1))=MONTH($C176),DATE(YEAR(C177),MONTH(C177),DAY(C177)+1),"")</f>
        <v>45810</v>
      </c>
      <c r="E177" s="13">
        <f t="shared" ref="E177" si="291">IF(MONTH(DATE(YEAR(D177),MONTH(D177),DAY(D177)+1))=MONTH($C176),DATE(YEAR(D177),MONTH(D177),DAY(D177)+1),"")</f>
        <v>45811</v>
      </c>
      <c r="F177" s="18">
        <f t="shared" ref="F177" si="292">IF(MONTH(DATE(YEAR(E177),MONTH(E177),DAY(E177)+1))=MONTH($C176),DATE(YEAR(E177),MONTH(E177),DAY(E177)+1),"")</f>
        <v>45812</v>
      </c>
      <c r="G177" s="13">
        <f t="shared" ref="G177" si="293">IF(MONTH(DATE(YEAR(F177),MONTH(F177),DAY(F177)+1))=MONTH($C176),DATE(YEAR(F177),MONTH(F177),DAY(F177)+1),"")</f>
        <v>45813</v>
      </c>
      <c r="H177" s="13">
        <f t="shared" ref="H177" si="294">IF(MONTH(DATE(YEAR(G177),MONTH(G177),DAY(G177)+1))=MONTH($C176),DATE(YEAR(G177),MONTH(G177),DAY(G177)+1),"")</f>
        <v>45814</v>
      </c>
      <c r="I177" s="13">
        <f t="shared" ref="I177" si="295">IF(MONTH(DATE(YEAR(H177),MONTH(H177),DAY(H177)+1))=MONTH($C176),DATE(YEAR(H177),MONTH(H177),DAY(H177)+1),"")</f>
        <v>45815</v>
      </c>
      <c r="J177" s="13">
        <f t="shared" ref="J177" si="296">IF(MONTH(DATE(YEAR(I177),MONTH(I177),DAY(I177)+1))=MONTH($C176),DATE(YEAR(I177),MONTH(I177),DAY(I177)+1),"")</f>
        <v>45816</v>
      </c>
      <c r="K177" s="13">
        <f t="shared" ref="K177" si="297">IF(MONTH(DATE(YEAR(J177),MONTH(J177),DAY(J177)+1))=MONTH($C176),DATE(YEAR(J177),MONTH(J177),DAY(J177)+1),"")</f>
        <v>45817</v>
      </c>
      <c r="L177" s="13">
        <f t="shared" ref="L177" si="298">IF(MONTH(DATE(YEAR(K177),MONTH(K177),DAY(K177)+1))=MONTH($C176),DATE(YEAR(K177),MONTH(K177),DAY(K177)+1),"")</f>
        <v>45818</v>
      </c>
      <c r="M177" s="13">
        <f t="shared" ref="M177" si="299">IF(MONTH(DATE(YEAR(L177),MONTH(L177),DAY(L177)+1))=MONTH($C176),DATE(YEAR(L177),MONTH(L177),DAY(L177)+1),"")</f>
        <v>45819</v>
      </c>
      <c r="N177" s="13">
        <f t="shared" ref="N177" si="300">IF(MONTH(DATE(YEAR(M177),MONTH(M177),DAY(M177)+1))=MONTH($C176),DATE(YEAR(M177),MONTH(M177),DAY(M177)+1),"")</f>
        <v>45820</v>
      </c>
      <c r="O177" s="13">
        <f t="shared" ref="O177" si="301">IF(MONTH(DATE(YEAR(N177),MONTH(N177),DAY(N177)+1))=MONTH($C176),DATE(YEAR(N177),MONTH(N177),DAY(N177)+1),"")</f>
        <v>45821</v>
      </c>
      <c r="P177" s="13">
        <f t="shared" ref="P177" si="302">IF(MONTH(DATE(YEAR(O177),MONTH(O177),DAY(O177)+1))=MONTH($C176),DATE(YEAR(O177),MONTH(O177),DAY(O177)+1),"")</f>
        <v>45822</v>
      </c>
      <c r="Q177" s="13">
        <f t="shared" ref="Q177" si="303">IF(MONTH(DATE(YEAR(P177),MONTH(P177),DAY(P177)+1))=MONTH($C176),DATE(YEAR(P177),MONTH(P177),DAY(P177)+1),"")</f>
        <v>45823</v>
      </c>
      <c r="R177" s="13">
        <f t="shared" ref="R177" si="304">IF(MONTH(DATE(YEAR(Q177),MONTH(Q177),DAY(Q177)+1))=MONTH($C176),DATE(YEAR(Q177),MONTH(Q177),DAY(Q177)+1),"")</f>
        <v>45824</v>
      </c>
      <c r="S177" s="13">
        <f t="shared" ref="S177" si="305">IF(MONTH(DATE(YEAR(R177),MONTH(R177),DAY(R177)+1))=MONTH($C176),DATE(YEAR(R177),MONTH(R177),DAY(R177)+1),"")</f>
        <v>45825</v>
      </c>
      <c r="T177" s="13">
        <f t="shared" ref="T177" si="306">IF(MONTH(DATE(YEAR(S177),MONTH(S177),DAY(S177)+1))=MONTH($C176),DATE(YEAR(S177),MONTH(S177),DAY(S177)+1),"")</f>
        <v>45826</v>
      </c>
      <c r="U177" s="13">
        <f t="shared" ref="U177" si="307">IF(MONTH(DATE(YEAR(T177),MONTH(T177),DAY(T177)+1))=MONTH($C176),DATE(YEAR(T177),MONTH(T177),DAY(T177)+1),"")</f>
        <v>45827</v>
      </c>
      <c r="V177" s="13">
        <f t="shared" ref="V177" si="308">IF(MONTH(DATE(YEAR(U177),MONTH(U177),DAY(U177)+1))=MONTH($C176),DATE(YEAR(U177),MONTH(U177),DAY(U177)+1),"")</f>
        <v>45828</v>
      </c>
      <c r="W177" s="13">
        <f t="shared" ref="W177" si="309">IF(MONTH(DATE(YEAR(V177),MONTH(V177),DAY(V177)+1))=MONTH($C176),DATE(YEAR(V177),MONTH(V177),DAY(V177)+1),"")</f>
        <v>45829</v>
      </c>
      <c r="X177" s="13">
        <f t="shared" ref="X177" si="310">IF(MONTH(DATE(YEAR(W177),MONTH(W177),DAY(W177)+1))=MONTH($C176),DATE(YEAR(W177),MONTH(W177),DAY(W177)+1),"")</f>
        <v>45830</v>
      </c>
      <c r="Y177" s="13">
        <f t="shared" ref="Y177" si="311">IF(MONTH(DATE(YEAR(X177),MONTH(X177),DAY(X177)+1))=MONTH($C176),DATE(YEAR(X177),MONTH(X177),DAY(X177)+1),"")</f>
        <v>45831</v>
      </c>
      <c r="Z177" s="13">
        <f t="shared" ref="Z177" si="312">IF(MONTH(DATE(YEAR(Y177),MONTH(Y177),DAY(Y177)+1))=MONTH($C176),DATE(YEAR(Y177),MONTH(Y177),DAY(Y177)+1),"")</f>
        <v>45832</v>
      </c>
      <c r="AA177" s="13">
        <f t="shared" ref="AA177" si="313">IF(MONTH(DATE(YEAR(Z177),MONTH(Z177),DAY(Z177)+1))=MONTH($C176),DATE(YEAR(Z177),MONTH(Z177),DAY(Z177)+1),"")</f>
        <v>45833</v>
      </c>
      <c r="AB177" s="13">
        <f t="shared" ref="AB177" si="314">IF(MONTH(DATE(YEAR(AA177),MONTH(AA177),DAY(AA177)+1))=MONTH($C176),DATE(YEAR(AA177),MONTH(AA177),DAY(AA177)+1),"")</f>
        <v>45834</v>
      </c>
      <c r="AC177" s="13">
        <f t="shared" ref="AC177" si="315">IF(MONTH(DATE(YEAR(AB177),MONTH(AB177),DAY(AB177)+1))=MONTH($C176),DATE(YEAR(AB177),MONTH(AB177),DAY(AB177)+1),"")</f>
        <v>45835</v>
      </c>
      <c r="AD177" s="13">
        <f t="shared" ref="AD177" si="316">IF(MONTH(DATE(YEAR(AC177),MONTH(AC177),DAY(AC177)+1))=MONTH($C176),DATE(YEAR(AC177),MONTH(AC177),DAY(AC177)+1),"")</f>
        <v>45836</v>
      </c>
      <c r="AE177" s="13">
        <f t="shared" ref="AE177" si="317">IF(MONTH(DATE(YEAR(AD177),MONTH(AD177),DAY(AD177)+1))=MONTH($C176),DATE(YEAR(AD177),MONTH(AD177),DAY(AD177)+1),"")</f>
        <v>45837</v>
      </c>
      <c r="AF177" s="13">
        <f t="shared" ref="AF177" si="318">IF(MONTH(DATE(YEAR(AE177),MONTH(AE177),DAY(AE177)+1))=MONTH($C176),DATE(YEAR(AE177),MONTH(AE177),DAY(AE177)+1),"")</f>
        <v>45838</v>
      </c>
      <c r="AG177" s="32" t="str">
        <f t="shared" ref="AG177" si="319">IF(MONTH(DATE(YEAR(AF177),MONTH(AF177),DAY(AF177)+1))=MONTH($C176),DATE(YEAR(AF177),MONTH(AF177),DAY(AF177)+1),"")</f>
        <v/>
      </c>
      <c r="AH177" s="249"/>
      <c r="AI177" s="206"/>
      <c r="AJ177" s="207"/>
      <c r="AK177" s="208"/>
      <c r="AL177" s="242"/>
      <c r="AM177" s="243"/>
      <c r="AN177" s="235"/>
      <c r="AO177" s="216"/>
      <c r="AP177" s="190"/>
      <c r="AQ177" s="191"/>
      <c r="AR177" s="177"/>
    </row>
    <row r="178" spans="1:45" s="4" customFormat="1" ht="12.95" hidden="1" customHeight="1" outlineLevel="1" x14ac:dyDescent="0.15">
      <c r="A178" s="2"/>
      <c r="B178" s="12" t="s">
        <v>2</v>
      </c>
      <c r="C178" s="14" t="str">
        <f t="shared" ref="C178:AG178" si="320">TEXT(C177,"aaa")</f>
        <v>日</v>
      </c>
      <c r="D178" s="14" t="str">
        <f t="shared" si="320"/>
        <v>月</v>
      </c>
      <c r="E178" s="14" t="str">
        <f t="shared" si="320"/>
        <v>火</v>
      </c>
      <c r="F178" s="19" t="str">
        <f t="shared" si="320"/>
        <v>水</v>
      </c>
      <c r="G178" s="14" t="str">
        <f t="shared" si="320"/>
        <v>木</v>
      </c>
      <c r="H178" s="14" t="str">
        <f t="shared" si="320"/>
        <v>金</v>
      </c>
      <c r="I178" s="14" t="str">
        <f t="shared" si="320"/>
        <v>土</v>
      </c>
      <c r="J178" s="14" t="str">
        <f t="shared" si="320"/>
        <v>日</v>
      </c>
      <c r="K178" s="14" t="str">
        <f t="shared" si="320"/>
        <v>月</v>
      </c>
      <c r="L178" s="14" t="str">
        <f t="shared" si="320"/>
        <v>火</v>
      </c>
      <c r="M178" s="14" t="str">
        <f t="shared" si="320"/>
        <v>水</v>
      </c>
      <c r="N178" s="14" t="str">
        <f t="shared" si="320"/>
        <v>木</v>
      </c>
      <c r="O178" s="14" t="str">
        <f t="shared" si="320"/>
        <v>金</v>
      </c>
      <c r="P178" s="14" t="str">
        <f t="shared" si="320"/>
        <v>土</v>
      </c>
      <c r="Q178" s="14" t="str">
        <f t="shared" si="320"/>
        <v>日</v>
      </c>
      <c r="R178" s="14" t="str">
        <f t="shared" si="320"/>
        <v>月</v>
      </c>
      <c r="S178" s="14" t="str">
        <f t="shared" si="320"/>
        <v>火</v>
      </c>
      <c r="T178" s="14" t="str">
        <f t="shared" si="320"/>
        <v>水</v>
      </c>
      <c r="U178" s="14" t="str">
        <f t="shared" si="320"/>
        <v>木</v>
      </c>
      <c r="V178" s="14" t="str">
        <f t="shared" si="320"/>
        <v>金</v>
      </c>
      <c r="W178" s="14" t="str">
        <f t="shared" si="320"/>
        <v>土</v>
      </c>
      <c r="X178" s="14" t="str">
        <f t="shared" si="320"/>
        <v>日</v>
      </c>
      <c r="Y178" s="14" t="str">
        <f t="shared" si="320"/>
        <v>月</v>
      </c>
      <c r="Z178" s="14" t="str">
        <f t="shared" si="320"/>
        <v>火</v>
      </c>
      <c r="AA178" s="14" t="str">
        <f t="shared" si="320"/>
        <v>水</v>
      </c>
      <c r="AB178" s="14" t="str">
        <f t="shared" si="320"/>
        <v>木</v>
      </c>
      <c r="AC178" s="14" t="str">
        <f t="shared" si="320"/>
        <v>金</v>
      </c>
      <c r="AD178" s="14" t="str">
        <f t="shared" si="320"/>
        <v>土</v>
      </c>
      <c r="AE178" s="14" t="str">
        <f t="shared" si="320"/>
        <v>日</v>
      </c>
      <c r="AF178" s="14" t="str">
        <f t="shared" si="320"/>
        <v>月</v>
      </c>
      <c r="AG178" s="77" t="str">
        <f t="shared" si="320"/>
        <v/>
      </c>
      <c r="AH178" s="249"/>
      <c r="AI178" s="193" t="s">
        <v>42</v>
      </c>
      <c r="AJ178" s="247" t="s">
        <v>12</v>
      </c>
      <c r="AK178" s="195" t="s">
        <v>49</v>
      </c>
      <c r="AL178" s="236" t="s">
        <v>42</v>
      </c>
      <c r="AM178" s="238" t="s">
        <v>13</v>
      </c>
      <c r="AN178" s="234">
        <f>COUNT(C177:AG177)</f>
        <v>30</v>
      </c>
      <c r="AO178" s="215">
        <f>AN178-AH178</f>
        <v>30</v>
      </c>
      <c r="AP178" s="215">
        <f>SUM(AO$8:AO180)</f>
        <v>930</v>
      </c>
      <c r="AQ178" s="56"/>
      <c r="AR178" s="55"/>
    </row>
    <row r="179" spans="1:45" s="4" customFormat="1" ht="27" hidden="1" customHeight="1" outlineLevel="1" x14ac:dyDescent="0.15">
      <c r="A179" s="3"/>
      <c r="B179" s="185" t="s">
        <v>3</v>
      </c>
      <c r="C179" s="187" t="str">
        <f>IFERROR(VLOOKUP(C177,祝日一覧!$A:$C,3,FALSE),"")</f>
        <v/>
      </c>
      <c r="D179" s="187" t="str">
        <f>IFERROR(VLOOKUP(D177,祝日一覧!$A:$C,3,FALSE),"")</f>
        <v/>
      </c>
      <c r="E179" s="187" t="str">
        <f>IFERROR(VLOOKUP(E177,祝日一覧!$A:$C,3,FALSE),"")</f>
        <v/>
      </c>
      <c r="F179" s="187" t="str">
        <f>IFERROR(VLOOKUP(F177,祝日一覧!$A:$C,3,FALSE),"")</f>
        <v/>
      </c>
      <c r="G179" s="187" t="str">
        <f>IFERROR(VLOOKUP(G177,祝日一覧!$A:$C,3,FALSE),"")</f>
        <v/>
      </c>
      <c r="H179" s="187" t="str">
        <f>IFERROR(VLOOKUP(H177,祝日一覧!$A:$C,3,FALSE),"")</f>
        <v/>
      </c>
      <c r="I179" s="187" t="str">
        <f>IFERROR(VLOOKUP(I177,祝日一覧!$A:$C,3,FALSE),"")</f>
        <v/>
      </c>
      <c r="J179" s="187" t="str">
        <f>IFERROR(VLOOKUP(J177,祝日一覧!$A:$C,3,FALSE),"")</f>
        <v/>
      </c>
      <c r="K179" s="187" t="str">
        <f>IFERROR(VLOOKUP(K177,祝日一覧!$A:$C,3,FALSE),"")</f>
        <v/>
      </c>
      <c r="L179" s="187" t="str">
        <f>IFERROR(VLOOKUP(L177,祝日一覧!$A:$C,3,FALSE),"")</f>
        <v/>
      </c>
      <c r="M179" s="187" t="str">
        <f>IFERROR(VLOOKUP(M177,祝日一覧!$A:$C,3,FALSE),"")</f>
        <v/>
      </c>
      <c r="N179" s="187" t="str">
        <f>IFERROR(VLOOKUP(N177,祝日一覧!$A:$C,3,FALSE),"")</f>
        <v/>
      </c>
      <c r="O179" s="187" t="str">
        <f>IFERROR(VLOOKUP(O177,祝日一覧!$A:$C,3,FALSE),"")</f>
        <v/>
      </c>
      <c r="P179" s="187" t="str">
        <f>IFERROR(VLOOKUP(P177,祝日一覧!$A:$C,3,FALSE),"")</f>
        <v/>
      </c>
      <c r="Q179" s="187" t="str">
        <f>IFERROR(VLOOKUP(Q177,祝日一覧!$A:$C,3,FALSE),"")</f>
        <v/>
      </c>
      <c r="R179" s="187" t="str">
        <f>IFERROR(VLOOKUP(R177,祝日一覧!$A:$C,3,FALSE),"")</f>
        <v/>
      </c>
      <c r="S179" s="187" t="str">
        <f>IFERROR(VLOOKUP(S177,祝日一覧!$A:$C,3,FALSE),"")</f>
        <v/>
      </c>
      <c r="T179" s="187" t="str">
        <f>IFERROR(VLOOKUP(T177,祝日一覧!$A:$C,3,FALSE),"")</f>
        <v/>
      </c>
      <c r="U179" s="187" t="str">
        <f>IFERROR(VLOOKUP(U177,祝日一覧!$A:$C,3,FALSE),"")</f>
        <v/>
      </c>
      <c r="V179" s="187" t="str">
        <f>IFERROR(VLOOKUP(V177,祝日一覧!$A:$C,3,FALSE),"")</f>
        <v/>
      </c>
      <c r="W179" s="187" t="str">
        <f>IFERROR(VLOOKUP(W177,祝日一覧!$A:$C,3,FALSE),"")</f>
        <v/>
      </c>
      <c r="X179" s="187" t="str">
        <f>IFERROR(VLOOKUP(X177,祝日一覧!$A:$C,3,FALSE),"")</f>
        <v/>
      </c>
      <c r="Y179" s="187" t="str">
        <f>IFERROR(VLOOKUP(Y177,祝日一覧!$A:$C,3,FALSE),"")</f>
        <v/>
      </c>
      <c r="Z179" s="187" t="str">
        <f>IFERROR(VLOOKUP(Z177,祝日一覧!$A:$C,3,FALSE),"")</f>
        <v/>
      </c>
      <c r="AA179" s="187" t="str">
        <f>IFERROR(VLOOKUP(AA177,祝日一覧!$A:$C,3,FALSE),"")</f>
        <v/>
      </c>
      <c r="AB179" s="187" t="str">
        <f>IFERROR(VLOOKUP(AB177,祝日一覧!$A:$C,3,FALSE),"")</f>
        <v/>
      </c>
      <c r="AC179" s="187" t="str">
        <f>IFERROR(VLOOKUP(AC177,祝日一覧!$A:$C,3,FALSE),"")</f>
        <v/>
      </c>
      <c r="AD179" s="187" t="str">
        <f>IFERROR(VLOOKUP(AD177,祝日一覧!$A:$C,3,FALSE),"")</f>
        <v/>
      </c>
      <c r="AE179" s="187" t="str">
        <f>IFERROR(VLOOKUP(AE177,祝日一覧!$A:$C,3,FALSE),"")</f>
        <v/>
      </c>
      <c r="AF179" s="187" t="str">
        <f>IFERROR(VLOOKUP(AF177,祝日一覧!$A:$C,3,FALSE),"")</f>
        <v/>
      </c>
      <c r="AG179" s="229" t="str">
        <f>IFERROR(VLOOKUP(AG177,祝日一覧!$A:$C,3,FALSE),"")</f>
        <v/>
      </c>
      <c r="AH179" s="249"/>
      <c r="AI179" s="193"/>
      <c r="AJ179" s="247"/>
      <c r="AK179" s="195"/>
      <c r="AL179" s="237"/>
      <c r="AM179" s="239"/>
      <c r="AN179" s="235"/>
      <c r="AO179" s="216"/>
      <c r="AP179" s="216"/>
      <c r="AQ179" s="57"/>
      <c r="AR179" s="58"/>
    </row>
    <row r="180" spans="1:45" s="4" customFormat="1" ht="20.100000000000001" hidden="1" customHeight="1" outlineLevel="1" thickBot="1" x14ac:dyDescent="0.2">
      <c r="B180" s="228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30"/>
      <c r="AH180" s="250"/>
      <c r="AI180" s="5"/>
      <c r="AJ180" s="66" t="e">
        <f>AVERAGE(AJ181:AJ186)</f>
        <v>#DIV/0!</v>
      </c>
      <c r="AK180" s="33" t="e">
        <f>IF(AJ180&gt;=0.285,"達成","未")</f>
        <v>#DIV/0!</v>
      </c>
      <c r="AL180" s="116"/>
      <c r="AM180" s="117">
        <f>AVERAGE(AM181:AM185)</f>
        <v>0.32700421940928265</v>
      </c>
      <c r="AN180" s="109" t="s">
        <v>69</v>
      </c>
      <c r="AO180" s="93" t="s">
        <v>70</v>
      </c>
      <c r="AP180" s="94" t="s">
        <v>71</v>
      </c>
      <c r="AQ180" s="96" t="s">
        <v>72</v>
      </c>
      <c r="AR180" s="96" t="s">
        <v>59</v>
      </c>
      <c r="AS180" s="88" t="s">
        <v>68</v>
      </c>
    </row>
    <row r="181" spans="1:45" s="4" customFormat="1" ht="20.100000000000001" hidden="1" customHeight="1" outlineLevel="1" x14ac:dyDescent="0.15">
      <c r="B181" s="69" t="str">
        <f>IF($R$5&lt;&gt;"",$R$5,"-")</f>
        <v>松江　氏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98"/>
      <c r="AH181" s="132" t="str">
        <f t="shared" ref="AH181:AH186" si="321">IF(B181="-",B181,"手入力")</f>
        <v>手入力</v>
      </c>
      <c r="AI181" s="63">
        <f t="shared" ref="AI181:AI186" si="322">AQ181</f>
        <v>0</v>
      </c>
      <c r="AJ181" s="64" t="str">
        <f>IFERROR(AI181/AO181,"")</f>
        <v/>
      </c>
      <c r="AK181" s="106" t="str">
        <f>IFERROR(IF(B181="-",B181,IF(AI181/AO181&gt;=0.285,"達成","未")),"-")</f>
        <v>-</v>
      </c>
      <c r="AL181" s="126">
        <f>AR181</f>
        <v>52</v>
      </c>
      <c r="AM181" s="127">
        <f>IFERROR(AL181/AP181,"")</f>
        <v>0.32911392405063289</v>
      </c>
      <c r="AN181" s="44">
        <f>COUNT(C177:AG177)</f>
        <v>30</v>
      </c>
      <c r="AO181" s="111">
        <f>IF(OR(B181="-",B181=""),0,IFERROR(AN181-AH181,))</f>
        <v>0</v>
      </c>
      <c r="AP181" s="75">
        <f>AO181+AP169</f>
        <v>158</v>
      </c>
      <c r="AQ181" s="74">
        <f>COUNTIF(C181:AG181,"○")</f>
        <v>0</v>
      </c>
      <c r="AR181" s="74">
        <f>AR169+AQ181</f>
        <v>52</v>
      </c>
      <c r="AS181" s="76">
        <f>IF(AS182&gt;=1,0,IF(SUM(AO181:AO186)=0,1,IF(AK180="達成",1,0)))</f>
        <v>0</v>
      </c>
    </row>
    <row r="182" spans="1:45" s="4" customFormat="1" ht="20.100000000000001" hidden="1" customHeight="1" outlineLevel="1" x14ac:dyDescent="0.15">
      <c r="B182" s="60" t="str">
        <f>IF($S$5&lt;&gt;"",$S$5,"-")</f>
        <v>大田　氏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77"/>
      <c r="AH182" s="130" t="str">
        <f t="shared" si="321"/>
        <v>手入力</v>
      </c>
      <c r="AI182" s="65">
        <f t="shared" si="322"/>
        <v>0</v>
      </c>
      <c r="AJ182" s="53" t="str">
        <f>IFERROR(AI182/AO182,"")</f>
        <v/>
      </c>
      <c r="AK182" s="107" t="str">
        <f t="shared" ref="AK182:AK186" si="323">IFERROR(IF(B182="-",B182,IF(AI182/AO182&gt;=0.285,"達成","未")),"-")</f>
        <v>-</v>
      </c>
      <c r="AL182" s="128">
        <f>AR182</f>
        <v>51</v>
      </c>
      <c r="AM182" s="121">
        <f>IFERROR(AL182/AP182,"")</f>
        <v>0.32278481012658228</v>
      </c>
      <c r="AN182" s="44">
        <f>COUNT(C177:AG177)</f>
        <v>30</v>
      </c>
      <c r="AO182" s="111">
        <f>IF(OR(B182="-",B182=""),0,IFERROR(AN182-AH182,))</f>
        <v>0</v>
      </c>
      <c r="AP182" s="75">
        <f>AO182+AP170</f>
        <v>158</v>
      </c>
      <c r="AQ182" s="75">
        <f>COUNTIF(C182:AG182,"○")</f>
        <v>0</v>
      </c>
      <c r="AR182" s="75">
        <f>AR170+AQ182</f>
        <v>51</v>
      </c>
      <c r="AS182" s="49">
        <f>COUNTIF(AH181:AH186,"手入力")</f>
        <v>3</v>
      </c>
    </row>
    <row r="183" spans="1:45" s="4" customFormat="1" ht="20.100000000000001" hidden="1" customHeight="1" outlineLevel="1" x14ac:dyDescent="0.15">
      <c r="B183" s="60" t="str">
        <f>IF($T$5&lt;&gt;"",$T$5,"-")</f>
        <v>浜田　氏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77"/>
      <c r="AH183" s="130" t="str">
        <f t="shared" si="321"/>
        <v>手入力</v>
      </c>
      <c r="AI183" s="65">
        <f t="shared" si="322"/>
        <v>0</v>
      </c>
      <c r="AJ183" s="53" t="str">
        <f>IFERROR(AI183/AO183,"")</f>
        <v/>
      </c>
      <c r="AK183" s="107" t="str">
        <f t="shared" si="323"/>
        <v>-</v>
      </c>
      <c r="AL183" s="128">
        <f>AR183</f>
        <v>52</v>
      </c>
      <c r="AM183" s="121">
        <f>IFERROR(AL183/AP183,"")</f>
        <v>0.32911392405063289</v>
      </c>
      <c r="AN183" s="44">
        <f>COUNT(C177:AG177)</f>
        <v>30</v>
      </c>
      <c r="AO183" s="111">
        <f t="shared" ref="AO183:AO186" si="324">IF(OR(B183="-",B183=""),0,IFERROR(AN183-AH183,))</f>
        <v>0</v>
      </c>
      <c r="AP183" s="75">
        <f t="shared" ref="AP183:AP186" si="325">AO183+AP171</f>
        <v>158</v>
      </c>
      <c r="AQ183" s="75">
        <f>COUNTIF(C183:AG183,"○")</f>
        <v>0</v>
      </c>
      <c r="AR183" s="75">
        <f t="shared" ref="AR183:AR185" si="326">AR171+AQ183</f>
        <v>52</v>
      </c>
      <c r="AS183" s="49"/>
    </row>
    <row r="184" spans="1:45" s="4" customFormat="1" ht="20.100000000000001" hidden="1" customHeight="1" outlineLevel="1" x14ac:dyDescent="0.15">
      <c r="B184" s="60" t="str">
        <f>IF($U$5&lt;&gt;"",$U$5,"-")</f>
        <v>-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77"/>
      <c r="AH184" s="130" t="str">
        <f t="shared" si="321"/>
        <v>-</v>
      </c>
      <c r="AI184" s="65">
        <f t="shared" si="322"/>
        <v>0</v>
      </c>
      <c r="AJ184" s="53" t="str">
        <f t="shared" ref="AJ184:AJ185" si="327">IFERROR(AI184/AO184,"")</f>
        <v/>
      </c>
      <c r="AK184" s="107" t="str">
        <f t="shared" si="323"/>
        <v>-</v>
      </c>
      <c r="AL184" s="128">
        <f>AR184</f>
        <v>0</v>
      </c>
      <c r="AM184" s="121" t="str">
        <f>IFERROR(AL184/AP184,"")</f>
        <v/>
      </c>
      <c r="AN184" s="44">
        <f>COUNT(C177:AG177)</f>
        <v>30</v>
      </c>
      <c r="AO184" s="111">
        <f t="shared" si="324"/>
        <v>0</v>
      </c>
      <c r="AP184" s="75">
        <f t="shared" si="325"/>
        <v>0</v>
      </c>
      <c r="AQ184" s="75">
        <f>COUNTIF(C184:AG184,"○")</f>
        <v>0</v>
      </c>
      <c r="AR184" s="75">
        <f t="shared" si="326"/>
        <v>0</v>
      </c>
      <c r="AS184" s="49"/>
    </row>
    <row r="185" spans="1:45" s="4" customFormat="1" ht="20.100000000000001" hidden="1" customHeight="1" outlineLevel="1" x14ac:dyDescent="0.15">
      <c r="B185" s="60" t="str">
        <f>IF($V$5&lt;&gt;"",$V$5,"-")</f>
        <v>-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77"/>
      <c r="AH185" s="130" t="str">
        <f t="shared" si="321"/>
        <v>-</v>
      </c>
      <c r="AI185" s="65">
        <f t="shared" si="322"/>
        <v>0</v>
      </c>
      <c r="AJ185" s="53" t="str">
        <f t="shared" si="327"/>
        <v/>
      </c>
      <c r="AK185" s="107" t="str">
        <f t="shared" si="323"/>
        <v>-</v>
      </c>
      <c r="AL185" s="128">
        <f>AR185</f>
        <v>0</v>
      </c>
      <c r="AM185" s="121" t="str">
        <f>IFERROR(AL185/AP185,"")</f>
        <v/>
      </c>
      <c r="AN185" s="44">
        <f>COUNT(C177:AG177)</f>
        <v>30</v>
      </c>
      <c r="AO185" s="111">
        <f t="shared" si="324"/>
        <v>0</v>
      </c>
      <c r="AP185" s="75">
        <f t="shared" si="325"/>
        <v>0</v>
      </c>
      <c r="AQ185" s="75">
        <f>COUNTIF(C185:AG185,"○")</f>
        <v>0</v>
      </c>
      <c r="AR185" s="75">
        <f t="shared" si="326"/>
        <v>0</v>
      </c>
      <c r="AS185" s="49"/>
    </row>
    <row r="186" spans="1:45" s="4" customFormat="1" ht="20.100000000000001" hidden="1" customHeight="1" outlineLevel="1" thickBot="1" x14ac:dyDescent="0.2">
      <c r="B186" s="61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79"/>
      <c r="AH186" s="131" t="str">
        <f t="shared" si="321"/>
        <v>-</v>
      </c>
      <c r="AI186" s="5">
        <f t="shared" si="322"/>
        <v>0</v>
      </c>
      <c r="AJ186" s="66" t="str">
        <f>IFERROR(AI186/AO186,"")</f>
        <v/>
      </c>
      <c r="AK186" s="33" t="str">
        <f t="shared" si="323"/>
        <v>-</v>
      </c>
      <c r="AL186" s="122">
        <f t="shared" ref="AL186" si="328">AR186</f>
        <v>0</v>
      </c>
      <c r="AM186" s="117" t="str">
        <f t="shared" ref="AM186" si="329">IFERROR(AL186/AP186,"")</f>
        <v/>
      </c>
      <c r="AN186" s="44">
        <f>COUNT(C177:AG177)</f>
        <v>30</v>
      </c>
      <c r="AO186" s="111">
        <f t="shared" si="324"/>
        <v>0</v>
      </c>
      <c r="AP186" s="75">
        <f t="shared" si="325"/>
        <v>0</v>
      </c>
      <c r="AQ186" s="75">
        <f t="shared" ref="AQ186" si="330">COUNTIF(C186:AG186,"○")</f>
        <v>0</v>
      </c>
      <c r="AR186" s="75">
        <f>AR174+AQ186</f>
        <v>0</v>
      </c>
      <c r="AS186" s="49"/>
    </row>
    <row r="187" spans="1:45" s="4" customFormat="1" ht="14.25" hidden="1" outlineLevel="1" thickBot="1" x14ac:dyDescent="0.2">
      <c r="A187" s="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2"/>
      <c r="AI187" s="2"/>
      <c r="AJ187" s="49"/>
      <c r="AK187" s="2"/>
      <c r="AL187" s="2"/>
      <c r="AM187" s="2"/>
      <c r="AN187" s="35"/>
      <c r="AO187" s="35"/>
      <c r="AP187" s="35"/>
      <c r="AQ187" s="35"/>
      <c r="AR187" s="35"/>
    </row>
    <row r="188" spans="1:45" s="4" customFormat="1" ht="12.95" hidden="1" customHeight="1" outlineLevel="1" x14ac:dyDescent="0.15">
      <c r="A188" s="2"/>
      <c r="B188" s="85" t="s">
        <v>0</v>
      </c>
      <c r="C188" s="199">
        <f>DATE(YEAR(C176),MONTH(C176)+1,DAY(C176))</f>
        <v>45839</v>
      </c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48" t="s">
        <v>17</v>
      </c>
      <c r="AI188" s="203" t="s">
        <v>48</v>
      </c>
      <c r="AJ188" s="204"/>
      <c r="AK188" s="205"/>
      <c r="AL188" s="240" t="s">
        <v>11</v>
      </c>
      <c r="AM188" s="241"/>
      <c r="AN188" s="234" t="s">
        <v>16</v>
      </c>
      <c r="AO188" s="215" t="s">
        <v>18</v>
      </c>
      <c r="AP188" s="189" t="s">
        <v>19</v>
      </c>
      <c r="AQ188" s="191"/>
      <c r="AR188" s="177"/>
    </row>
    <row r="189" spans="1:45" s="4" customFormat="1" ht="12.95" hidden="1" customHeight="1" outlineLevel="1" x14ac:dyDescent="0.15">
      <c r="A189" s="2"/>
      <c r="B189" s="12" t="s">
        <v>1</v>
      </c>
      <c r="C189" s="13">
        <f>DATE(YEAR(C188),MONTH(C188),DAY(C188))</f>
        <v>45839</v>
      </c>
      <c r="D189" s="13">
        <f>IF(MONTH(DATE(YEAR(C189),MONTH(C189),DAY(C189)+1))=MONTH($C188),DATE(YEAR(C189),MONTH(C189),DAY(C189)+1),"")</f>
        <v>45840</v>
      </c>
      <c r="E189" s="13">
        <f t="shared" ref="E189" si="331">IF(MONTH(DATE(YEAR(D189),MONTH(D189),DAY(D189)+1))=MONTH($C188),DATE(YEAR(D189),MONTH(D189),DAY(D189)+1),"")</f>
        <v>45841</v>
      </c>
      <c r="F189" s="18">
        <f t="shared" ref="F189" si="332">IF(MONTH(DATE(YEAR(E189),MONTH(E189),DAY(E189)+1))=MONTH($C188),DATE(YEAR(E189),MONTH(E189),DAY(E189)+1),"")</f>
        <v>45842</v>
      </c>
      <c r="G189" s="13">
        <f t="shared" ref="G189" si="333">IF(MONTH(DATE(YEAR(F189),MONTH(F189),DAY(F189)+1))=MONTH($C188),DATE(YEAR(F189),MONTH(F189),DAY(F189)+1),"")</f>
        <v>45843</v>
      </c>
      <c r="H189" s="13">
        <f t="shared" ref="H189" si="334">IF(MONTH(DATE(YEAR(G189),MONTH(G189),DAY(G189)+1))=MONTH($C188),DATE(YEAR(G189),MONTH(G189),DAY(G189)+1),"")</f>
        <v>45844</v>
      </c>
      <c r="I189" s="13">
        <f t="shared" ref="I189" si="335">IF(MONTH(DATE(YEAR(H189),MONTH(H189),DAY(H189)+1))=MONTH($C188),DATE(YEAR(H189),MONTH(H189),DAY(H189)+1),"")</f>
        <v>45845</v>
      </c>
      <c r="J189" s="13">
        <f t="shared" ref="J189" si="336">IF(MONTH(DATE(YEAR(I189),MONTH(I189),DAY(I189)+1))=MONTH($C188),DATE(YEAR(I189),MONTH(I189),DAY(I189)+1),"")</f>
        <v>45846</v>
      </c>
      <c r="K189" s="13">
        <f t="shared" ref="K189" si="337">IF(MONTH(DATE(YEAR(J189),MONTH(J189),DAY(J189)+1))=MONTH($C188),DATE(YEAR(J189),MONTH(J189),DAY(J189)+1),"")</f>
        <v>45847</v>
      </c>
      <c r="L189" s="13">
        <f t="shared" ref="L189" si="338">IF(MONTH(DATE(YEAR(K189),MONTH(K189),DAY(K189)+1))=MONTH($C188),DATE(YEAR(K189),MONTH(K189),DAY(K189)+1),"")</f>
        <v>45848</v>
      </c>
      <c r="M189" s="13">
        <f t="shared" ref="M189" si="339">IF(MONTH(DATE(YEAR(L189),MONTH(L189),DAY(L189)+1))=MONTH($C188),DATE(YEAR(L189),MONTH(L189),DAY(L189)+1),"")</f>
        <v>45849</v>
      </c>
      <c r="N189" s="13">
        <f t="shared" ref="N189" si="340">IF(MONTH(DATE(YEAR(M189),MONTH(M189),DAY(M189)+1))=MONTH($C188),DATE(YEAR(M189),MONTH(M189),DAY(M189)+1),"")</f>
        <v>45850</v>
      </c>
      <c r="O189" s="13">
        <f t="shared" ref="O189" si="341">IF(MONTH(DATE(YEAR(N189),MONTH(N189),DAY(N189)+1))=MONTH($C188),DATE(YEAR(N189),MONTH(N189),DAY(N189)+1),"")</f>
        <v>45851</v>
      </c>
      <c r="P189" s="13">
        <f t="shared" ref="P189" si="342">IF(MONTH(DATE(YEAR(O189),MONTH(O189),DAY(O189)+1))=MONTH($C188),DATE(YEAR(O189),MONTH(O189),DAY(O189)+1),"")</f>
        <v>45852</v>
      </c>
      <c r="Q189" s="13">
        <f t="shared" ref="Q189" si="343">IF(MONTH(DATE(YEAR(P189),MONTH(P189),DAY(P189)+1))=MONTH($C188),DATE(YEAR(P189),MONTH(P189),DAY(P189)+1),"")</f>
        <v>45853</v>
      </c>
      <c r="R189" s="13">
        <f t="shared" ref="R189" si="344">IF(MONTH(DATE(YEAR(Q189),MONTH(Q189),DAY(Q189)+1))=MONTH($C188),DATE(YEAR(Q189),MONTH(Q189),DAY(Q189)+1),"")</f>
        <v>45854</v>
      </c>
      <c r="S189" s="13">
        <f t="shared" ref="S189" si="345">IF(MONTH(DATE(YEAR(R189),MONTH(R189),DAY(R189)+1))=MONTH($C188),DATE(YEAR(R189),MONTH(R189),DAY(R189)+1),"")</f>
        <v>45855</v>
      </c>
      <c r="T189" s="13">
        <f t="shared" ref="T189" si="346">IF(MONTH(DATE(YEAR(S189),MONTH(S189),DAY(S189)+1))=MONTH($C188),DATE(YEAR(S189),MONTH(S189),DAY(S189)+1),"")</f>
        <v>45856</v>
      </c>
      <c r="U189" s="13">
        <f t="shared" ref="U189" si="347">IF(MONTH(DATE(YEAR(T189),MONTH(T189),DAY(T189)+1))=MONTH($C188),DATE(YEAR(T189),MONTH(T189),DAY(T189)+1),"")</f>
        <v>45857</v>
      </c>
      <c r="V189" s="13">
        <f t="shared" ref="V189" si="348">IF(MONTH(DATE(YEAR(U189),MONTH(U189),DAY(U189)+1))=MONTH($C188),DATE(YEAR(U189),MONTH(U189),DAY(U189)+1),"")</f>
        <v>45858</v>
      </c>
      <c r="W189" s="13">
        <f t="shared" ref="W189" si="349">IF(MONTH(DATE(YEAR(V189),MONTH(V189),DAY(V189)+1))=MONTH($C188),DATE(YEAR(V189),MONTH(V189),DAY(V189)+1),"")</f>
        <v>45859</v>
      </c>
      <c r="X189" s="13">
        <f t="shared" ref="X189" si="350">IF(MONTH(DATE(YEAR(W189),MONTH(W189),DAY(W189)+1))=MONTH($C188),DATE(YEAR(W189),MONTH(W189),DAY(W189)+1),"")</f>
        <v>45860</v>
      </c>
      <c r="Y189" s="13">
        <f t="shared" ref="Y189" si="351">IF(MONTH(DATE(YEAR(X189),MONTH(X189),DAY(X189)+1))=MONTH($C188),DATE(YEAR(X189),MONTH(X189),DAY(X189)+1),"")</f>
        <v>45861</v>
      </c>
      <c r="Z189" s="13">
        <f t="shared" ref="Z189" si="352">IF(MONTH(DATE(YEAR(Y189),MONTH(Y189),DAY(Y189)+1))=MONTH($C188),DATE(YEAR(Y189),MONTH(Y189),DAY(Y189)+1),"")</f>
        <v>45862</v>
      </c>
      <c r="AA189" s="13">
        <f t="shared" ref="AA189" si="353">IF(MONTH(DATE(YEAR(Z189),MONTH(Z189),DAY(Z189)+1))=MONTH($C188),DATE(YEAR(Z189),MONTH(Z189),DAY(Z189)+1),"")</f>
        <v>45863</v>
      </c>
      <c r="AB189" s="13">
        <f t="shared" ref="AB189" si="354">IF(MONTH(DATE(YEAR(AA189),MONTH(AA189),DAY(AA189)+1))=MONTH($C188),DATE(YEAR(AA189),MONTH(AA189),DAY(AA189)+1),"")</f>
        <v>45864</v>
      </c>
      <c r="AC189" s="13">
        <f t="shared" ref="AC189" si="355">IF(MONTH(DATE(YEAR(AB189),MONTH(AB189),DAY(AB189)+1))=MONTH($C188),DATE(YEAR(AB189),MONTH(AB189),DAY(AB189)+1),"")</f>
        <v>45865</v>
      </c>
      <c r="AD189" s="13">
        <f t="shared" ref="AD189" si="356">IF(MONTH(DATE(YEAR(AC189),MONTH(AC189),DAY(AC189)+1))=MONTH($C188),DATE(YEAR(AC189),MONTH(AC189),DAY(AC189)+1),"")</f>
        <v>45866</v>
      </c>
      <c r="AE189" s="13">
        <f t="shared" ref="AE189" si="357">IF(MONTH(DATE(YEAR(AD189),MONTH(AD189),DAY(AD189)+1))=MONTH($C188),DATE(YEAR(AD189),MONTH(AD189),DAY(AD189)+1),"")</f>
        <v>45867</v>
      </c>
      <c r="AF189" s="13">
        <f t="shared" ref="AF189" si="358">IF(MONTH(DATE(YEAR(AE189),MONTH(AE189),DAY(AE189)+1))=MONTH($C188),DATE(YEAR(AE189),MONTH(AE189),DAY(AE189)+1),"")</f>
        <v>45868</v>
      </c>
      <c r="AG189" s="32">
        <f t="shared" ref="AG189" si="359">IF(MONTH(DATE(YEAR(AF189),MONTH(AF189),DAY(AF189)+1))=MONTH($C188),DATE(YEAR(AF189),MONTH(AF189),DAY(AF189)+1),"")</f>
        <v>45869</v>
      </c>
      <c r="AH189" s="249"/>
      <c r="AI189" s="206"/>
      <c r="AJ189" s="207"/>
      <c r="AK189" s="208"/>
      <c r="AL189" s="242"/>
      <c r="AM189" s="243"/>
      <c r="AN189" s="235"/>
      <c r="AO189" s="216"/>
      <c r="AP189" s="190"/>
      <c r="AQ189" s="191"/>
      <c r="AR189" s="177"/>
    </row>
    <row r="190" spans="1:45" s="4" customFormat="1" ht="12.95" hidden="1" customHeight="1" outlineLevel="1" x14ac:dyDescent="0.15">
      <c r="A190" s="2"/>
      <c r="B190" s="12" t="s">
        <v>2</v>
      </c>
      <c r="C190" s="14" t="str">
        <f t="shared" ref="C190:AG190" si="360">TEXT(C189,"aaa")</f>
        <v>火</v>
      </c>
      <c r="D190" s="14" t="str">
        <f t="shared" si="360"/>
        <v>水</v>
      </c>
      <c r="E190" s="14" t="str">
        <f t="shared" si="360"/>
        <v>木</v>
      </c>
      <c r="F190" s="19" t="str">
        <f t="shared" si="360"/>
        <v>金</v>
      </c>
      <c r="G190" s="14" t="str">
        <f t="shared" si="360"/>
        <v>土</v>
      </c>
      <c r="H190" s="14" t="str">
        <f t="shared" si="360"/>
        <v>日</v>
      </c>
      <c r="I190" s="14" t="str">
        <f t="shared" si="360"/>
        <v>月</v>
      </c>
      <c r="J190" s="14" t="str">
        <f t="shared" si="360"/>
        <v>火</v>
      </c>
      <c r="K190" s="14" t="str">
        <f t="shared" si="360"/>
        <v>水</v>
      </c>
      <c r="L190" s="14" t="str">
        <f t="shared" si="360"/>
        <v>木</v>
      </c>
      <c r="M190" s="14" t="str">
        <f t="shared" si="360"/>
        <v>金</v>
      </c>
      <c r="N190" s="14" t="str">
        <f t="shared" si="360"/>
        <v>土</v>
      </c>
      <c r="O190" s="14" t="str">
        <f t="shared" si="360"/>
        <v>日</v>
      </c>
      <c r="P190" s="14" t="str">
        <f t="shared" si="360"/>
        <v>月</v>
      </c>
      <c r="Q190" s="14" t="str">
        <f t="shared" si="360"/>
        <v>火</v>
      </c>
      <c r="R190" s="14" t="str">
        <f t="shared" si="360"/>
        <v>水</v>
      </c>
      <c r="S190" s="14" t="str">
        <f t="shared" si="360"/>
        <v>木</v>
      </c>
      <c r="T190" s="14" t="str">
        <f t="shared" si="360"/>
        <v>金</v>
      </c>
      <c r="U190" s="14" t="str">
        <f t="shared" si="360"/>
        <v>土</v>
      </c>
      <c r="V190" s="14" t="str">
        <f t="shared" si="360"/>
        <v>日</v>
      </c>
      <c r="W190" s="14" t="str">
        <f t="shared" si="360"/>
        <v>月</v>
      </c>
      <c r="X190" s="14" t="str">
        <f t="shared" si="360"/>
        <v>火</v>
      </c>
      <c r="Y190" s="14" t="str">
        <f t="shared" si="360"/>
        <v>水</v>
      </c>
      <c r="Z190" s="14" t="str">
        <f t="shared" si="360"/>
        <v>木</v>
      </c>
      <c r="AA190" s="14" t="str">
        <f t="shared" si="360"/>
        <v>金</v>
      </c>
      <c r="AB190" s="14" t="str">
        <f t="shared" si="360"/>
        <v>土</v>
      </c>
      <c r="AC190" s="14" t="str">
        <f t="shared" si="360"/>
        <v>日</v>
      </c>
      <c r="AD190" s="14" t="str">
        <f t="shared" si="360"/>
        <v>月</v>
      </c>
      <c r="AE190" s="14" t="str">
        <f t="shared" si="360"/>
        <v>火</v>
      </c>
      <c r="AF190" s="14" t="str">
        <f t="shared" si="360"/>
        <v>水</v>
      </c>
      <c r="AG190" s="77" t="str">
        <f t="shared" si="360"/>
        <v>木</v>
      </c>
      <c r="AH190" s="249"/>
      <c r="AI190" s="193" t="s">
        <v>42</v>
      </c>
      <c r="AJ190" s="247" t="s">
        <v>12</v>
      </c>
      <c r="AK190" s="195" t="s">
        <v>49</v>
      </c>
      <c r="AL190" s="236" t="s">
        <v>42</v>
      </c>
      <c r="AM190" s="238" t="s">
        <v>13</v>
      </c>
      <c r="AN190" s="234">
        <f>COUNT(C189:AG189)</f>
        <v>31</v>
      </c>
      <c r="AO190" s="215">
        <f>AN190-AH190</f>
        <v>31</v>
      </c>
      <c r="AP190" s="215">
        <f>SUM(AO$8:AO192)</f>
        <v>961</v>
      </c>
      <c r="AQ190" s="56"/>
      <c r="AR190" s="55"/>
    </row>
    <row r="191" spans="1:45" s="4" customFormat="1" ht="27" hidden="1" customHeight="1" outlineLevel="1" x14ac:dyDescent="0.15">
      <c r="A191" s="3"/>
      <c r="B191" s="185" t="s">
        <v>3</v>
      </c>
      <c r="C191" s="187" t="str">
        <f>IFERROR(VLOOKUP(C189,祝日一覧!$A:$C,3,FALSE),"")</f>
        <v/>
      </c>
      <c r="D191" s="187" t="str">
        <f>IFERROR(VLOOKUP(D189,祝日一覧!$A:$C,3,FALSE),"")</f>
        <v/>
      </c>
      <c r="E191" s="187" t="str">
        <f>IFERROR(VLOOKUP(E189,祝日一覧!$A:$C,3,FALSE),"")</f>
        <v/>
      </c>
      <c r="F191" s="187" t="str">
        <f>IFERROR(VLOOKUP(F189,祝日一覧!$A:$C,3,FALSE),"")</f>
        <v/>
      </c>
      <c r="G191" s="187" t="str">
        <f>IFERROR(VLOOKUP(G189,祝日一覧!$A:$C,3,FALSE),"")</f>
        <v/>
      </c>
      <c r="H191" s="187" t="str">
        <f>IFERROR(VLOOKUP(H189,祝日一覧!$A:$C,3,FALSE),"")</f>
        <v/>
      </c>
      <c r="I191" s="187" t="str">
        <f>IFERROR(VLOOKUP(I189,祝日一覧!$A:$C,3,FALSE),"")</f>
        <v/>
      </c>
      <c r="J191" s="187" t="str">
        <f>IFERROR(VLOOKUP(J189,祝日一覧!$A:$C,3,FALSE),"")</f>
        <v/>
      </c>
      <c r="K191" s="187" t="str">
        <f>IFERROR(VLOOKUP(K189,祝日一覧!$A:$C,3,FALSE),"")</f>
        <v/>
      </c>
      <c r="L191" s="187" t="str">
        <f>IFERROR(VLOOKUP(L189,祝日一覧!$A:$C,3,FALSE),"")</f>
        <v/>
      </c>
      <c r="M191" s="187" t="str">
        <f>IFERROR(VLOOKUP(M189,祝日一覧!$A:$C,3,FALSE),"")</f>
        <v/>
      </c>
      <c r="N191" s="187" t="str">
        <f>IFERROR(VLOOKUP(N189,祝日一覧!$A:$C,3,FALSE),"")</f>
        <v/>
      </c>
      <c r="O191" s="187" t="str">
        <f>IFERROR(VLOOKUP(O189,祝日一覧!$A:$C,3,FALSE),"")</f>
        <v/>
      </c>
      <c r="P191" s="187" t="str">
        <f>IFERROR(VLOOKUP(P189,祝日一覧!$A:$C,3,FALSE),"")</f>
        <v/>
      </c>
      <c r="Q191" s="187" t="str">
        <f>IFERROR(VLOOKUP(Q189,祝日一覧!$A:$C,3,FALSE),"")</f>
        <v/>
      </c>
      <c r="R191" s="187" t="str">
        <f>IFERROR(VLOOKUP(R189,祝日一覧!$A:$C,3,FALSE),"")</f>
        <v/>
      </c>
      <c r="S191" s="187" t="str">
        <f>IFERROR(VLOOKUP(S189,祝日一覧!$A:$C,3,FALSE),"")</f>
        <v/>
      </c>
      <c r="T191" s="187" t="str">
        <f>IFERROR(VLOOKUP(T189,祝日一覧!$A:$C,3,FALSE),"")</f>
        <v/>
      </c>
      <c r="U191" s="187" t="str">
        <f>IFERROR(VLOOKUP(U189,祝日一覧!$A:$C,3,FALSE),"")</f>
        <v/>
      </c>
      <c r="V191" s="187" t="str">
        <f>IFERROR(VLOOKUP(V189,祝日一覧!$A:$C,3,FALSE),"")</f>
        <v/>
      </c>
      <c r="W191" s="187" t="str">
        <f>IFERROR(VLOOKUP(W189,祝日一覧!$A:$C,3,FALSE),"")</f>
        <v>海の日</v>
      </c>
      <c r="X191" s="187" t="str">
        <f>IFERROR(VLOOKUP(X189,祝日一覧!$A:$C,3,FALSE),"")</f>
        <v/>
      </c>
      <c r="Y191" s="187" t="str">
        <f>IFERROR(VLOOKUP(Y189,祝日一覧!$A:$C,3,FALSE),"")</f>
        <v/>
      </c>
      <c r="Z191" s="187" t="str">
        <f>IFERROR(VLOOKUP(Z189,祝日一覧!$A:$C,3,FALSE),"")</f>
        <v/>
      </c>
      <c r="AA191" s="187" t="str">
        <f>IFERROR(VLOOKUP(AA189,祝日一覧!$A:$C,3,FALSE),"")</f>
        <v/>
      </c>
      <c r="AB191" s="187" t="str">
        <f>IFERROR(VLOOKUP(AB189,祝日一覧!$A:$C,3,FALSE),"")</f>
        <v/>
      </c>
      <c r="AC191" s="187" t="str">
        <f>IFERROR(VLOOKUP(AC189,祝日一覧!$A:$C,3,FALSE),"")</f>
        <v/>
      </c>
      <c r="AD191" s="187" t="str">
        <f>IFERROR(VLOOKUP(AD189,祝日一覧!$A:$C,3,FALSE),"")</f>
        <v/>
      </c>
      <c r="AE191" s="187" t="str">
        <f>IFERROR(VLOOKUP(AE189,祝日一覧!$A:$C,3,FALSE),"")</f>
        <v/>
      </c>
      <c r="AF191" s="187" t="str">
        <f>IFERROR(VLOOKUP(AF189,祝日一覧!$A:$C,3,FALSE),"")</f>
        <v/>
      </c>
      <c r="AG191" s="229" t="str">
        <f>IFERROR(VLOOKUP(AG189,祝日一覧!$A:$C,3,FALSE),"")</f>
        <v/>
      </c>
      <c r="AH191" s="249"/>
      <c r="AI191" s="193"/>
      <c r="AJ191" s="247"/>
      <c r="AK191" s="195"/>
      <c r="AL191" s="237"/>
      <c r="AM191" s="239"/>
      <c r="AN191" s="235"/>
      <c r="AO191" s="216"/>
      <c r="AP191" s="216"/>
      <c r="AQ191" s="57"/>
      <c r="AR191" s="58"/>
    </row>
    <row r="192" spans="1:45" s="4" customFormat="1" ht="20.100000000000001" hidden="1" customHeight="1" outlineLevel="1" thickBot="1" x14ac:dyDescent="0.2">
      <c r="B192" s="228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30"/>
      <c r="AH192" s="250"/>
      <c r="AI192" s="5"/>
      <c r="AJ192" s="66" t="e">
        <f>AVERAGE(AJ193:AJ198)</f>
        <v>#DIV/0!</v>
      </c>
      <c r="AK192" s="33" t="e">
        <f>IF(AJ192&gt;=0.285,"達成","未")</f>
        <v>#DIV/0!</v>
      </c>
      <c r="AL192" s="116"/>
      <c r="AM192" s="117">
        <f>AVERAGE(AM193:AM197)</f>
        <v>0.32700421940928265</v>
      </c>
      <c r="AN192" s="109" t="s">
        <v>69</v>
      </c>
      <c r="AO192" s="93" t="s">
        <v>70</v>
      </c>
      <c r="AP192" s="94" t="s">
        <v>71</v>
      </c>
      <c r="AQ192" s="96" t="s">
        <v>72</v>
      </c>
      <c r="AR192" s="96" t="s">
        <v>59</v>
      </c>
      <c r="AS192" s="88" t="s">
        <v>68</v>
      </c>
    </row>
    <row r="193" spans="1:45" s="4" customFormat="1" ht="20.100000000000001" hidden="1" customHeight="1" outlineLevel="1" x14ac:dyDescent="0.15">
      <c r="B193" s="69" t="str">
        <f>IF($R$5&lt;&gt;"",$R$5,"-")</f>
        <v>松江　氏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98"/>
      <c r="AH193" s="132" t="str">
        <f t="shared" ref="AH193:AH198" si="361">IF(B193="-",B193,"手入力")</f>
        <v>手入力</v>
      </c>
      <c r="AI193" s="63">
        <f t="shared" ref="AI193:AI198" si="362">AQ193</f>
        <v>0</v>
      </c>
      <c r="AJ193" s="64" t="str">
        <f>IFERROR(AI193/AO193,"")</f>
        <v/>
      </c>
      <c r="AK193" s="106" t="str">
        <f>IFERROR(IF(B193="-",B193,IF(AI193/AO193&gt;=0.285,"達成","未")),"-")</f>
        <v>-</v>
      </c>
      <c r="AL193" s="126">
        <f>AR193</f>
        <v>52</v>
      </c>
      <c r="AM193" s="127">
        <f>IFERROR(AL193/AP193,"")</f>
        <v>0.32911392405063289</v>
      </c>
      <c r="AN193" s="44">
        <f>COUNT(C189:AG189)</f>
        <v>31</v>
      </c>
      <c r="AO193" s="111">
        <f>IF(OR(B193="-",B193=""),0,IFERROR(AN193-AH193,))</f>
        <v>0</v>
      </c>
      <c r="AP193" s="75">
        <f>AO193+AP181</f>
        <v>158</v>
      </c>
      <c r="AQ193" s="74">
        <f>COUNTIF(C193:AG193,"○")</f>
        <v>0</v>
      </c>
      <c r="AR193" s="74">
        <f>AR181+AQ193</f>
        <v>52</v>
      </c>
      <c r="AS193" s="76">
        <f>IF(AS194&gt;=1,0,IF(SUM(AO193:AO198)=0,1,IF(AK192="達成",1,0)))</f>
        <v>0</v>
      </c>
    </row>
    <row r="194" spans="1:45" s="4" customFormat="1" ht="20.100000000000001" hidden="1" customHeight="1" outlineLevel="1" x14ac:dyDescent="0.15">
      <c r="B194" s="60" t="str">
        <f>IF($S$5&lt;&gt;"",$S$5,"-")</f>
        <v>大田　氏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77"/>
      <c r="AH194" s="130" t="str">
        <f t="shared" si="361"/>
        <v>手入力</v>
      </c>
      <c r="AI194" s="65">
        <f t="shared" si="362"/>
        <v>0</v>
      </c>
      <c r="AJ194" s="53" t="str">
        <f>IFERROR(AI194/AO194,"")</f>
        <v/>
      </c>
      <c r="AK194" s="107" t="str">
        <f t="shared" ref="AK194:AK198" si="363">IFERROR(IF(B194="-",B194,IF(AI194/AO194&gt;=0.285,"達成","未")),"-")</f>
        <v>-</v>
      </c>
      <c r="AL194" s="128">
        <f>AR194</f>
        <v>51</v>
      </c>
      <c r="AM194" s="121">
        <f>IFERROR(AL194/AP194,"")</f>
        <v>0.32278481012658228</v>
      </c>
      <c r="AN194" s="44">
        <f>COUNT(C189:AG189)</f>
        <v>31</v>
      </c>
      <c r="AO194" s="111">
        <f>IF(OR(B194="-",B194=""),0,IFERROR(AN194-AH194,))</f>
        <v>0</v>
      </c>
      <c r="AP194" s="75">
        <f>AO194+AP182</f>
        <v>158</v>
      </c>
      <c r="AQ194" s="75">
        <f>COUNTIF(C194:AG194,"○")</f>
        <v>0</v>
      </c>
      <c r="AR194" s="75">
        <f>AR182+AQ194</f>
        <v>51</v>
      </c>
      <c r="AS194" s="49">
        <f>COUNTIF(AH193:AH198,"手入力")</f>
        <v>3</v>
      </c>
    </row>
    <row r="195" spans="1:45" s="4" customFormat="1" ht="20.100000000000001" hidden="1" customHeight="1" outlineLevel="1" x14ac:dyDescent="0.15">
      <c r="B195" s="60" t="str">
        <f>IF($T$5&lt;&gt;"",$T$5,"-")</f>
        <v>浜田　氏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77"/>
      <c r="AH195" s="130" t="str">
        <f t="shared" si="361"/>
        <v>手入力</v>
      </c>
      <c r="AI195" s="65">
        <f t="shared" si="362"/>
        <v>0</v>
      </c>
      <c r="AJ195" s="53" t="str">
        <f>IFERROR(AI195/AO195,"")</f>
        <v/>
      </c>
      <c r="AK195" s="107" t="str">
        <f t="shared" si="363"/>
        <v>-</v>
      </c>
      <c r="AL195" s="128">
        <f>AR195</f>
        <v>52</v>
      </c>
      <c r="AM195" s="121">
        <f>IFERROR(AL195/AP195,"")</f>
        <v>0.32911392405063289</v>
      </c>
      <c r="AN195" s="44">
        <f>COUNT(C189:AG189)</f>
        <v>31</v>
      </c>
      <c r="AO195" s="111">
        <f t="shared" ref="AO195:AO198" si="364">IF(OR(B195="-",B195=""),0,IFERROR(AN195-AH195,))</f>
        <v>0</v>
      </c>
      <c r="AP195" s="75">
        <f t="shared" ref="AP195:AP198" si="365">AO195+AP183</f>
        <v>158</v>
      </c>
      <c r="AQ195" s="75">
        <f>COUNTIF(C195:AG195,"○")</f>
        <v>0</v>
      </c>
      <c r="AR195" s="75">
        <f t="shared" ref="AR195:AR197" si="366">AR183+AQ195</f>
        <v>52</v>
      </c>
      <c r="AS195" s="49"/>
    </row>
    <row r="196" spans="1:45" s="4" customFormat="1" ht="20.100000000000001" hidden="1" customHeight="1" outlineLevel="1" x14ac:dyDescent="0.15">
      <c r="B196" s="60" t="str">
        <f>IF($U$5&lt;&gt;"",$U$5,"-")</f>
        <v>-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77"/>
      <c r="AH196" s="130" t="str">
        <f t="shared" si="361"/>
        <v>-</v>
      </c>
      <c r="AI196" s="65">
        <f t="shared" si="362"/>
        <v>0</v>
      </c>
      <c r="AJ196" s="53" t="str">
        <f t="shared" ref="AJ196:AJ197" si="367">IFERROR(AI196/AO196,"")</f>
        <v/>
      </c>
      <c r="AK196" s="107" t="str">
        <f t="shared" si="363"/>
        <v>-</v>
      </c>
      <c r="AL196" s="128">
        <f>AR196</f>
        <v>0</v>
      </c>
      <c r="AM196" s="121" t="str">
        <f>IFERROR(AL196/AP196,"")</f>
        <v/>
      </c>
      <c r="AN196" s="44">
        <f>COUNT(C189:AG189)</f>
        <v>31</v>
      </c>
      <c r="AO196" s="111">
        <f t="shared" si="364"/>
        <v>0</v>
      </c>
      <c r="AP196" s="75">
        <f t="shared" si="365"/>
        <v>0</v>
      </c>
      <c r="AQ196" s="75">
        <f>COUNTIF(C196:AG196,"○")</f>
        <v>0</v>
      </c>
      <c r="AR196" s="75">
        <f t="shared" si="366"/>
        <v>0</v>
      </c>
      <c r="AS196" s="49"/>
    </row>
    <row r="197" spans="1:45" s="4" customFormat="1" ht="20.100000000000001" hidden="1" customHeight="1" outlineLevel="1" x14ac:dyDescent="0.15">
      <c r="B197" s="60" t="str">
        <f>IF($V$5&lt;&gt;"",$V$5,"-")</f>
        <v>-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77"/>
      <c r="AH197" s="130" t="str">
        <f t="shared" si="361"/>
        <v>-</v>
      </c>
      <c r="AI197" s="65">
        <f t="shared" si="362"/>
        <v>0</v>
      </c>
      <c r="AJ197" s="53" t="str">
        <f t="shared" si="367"/>
        <v/>
      </c>
      <c r="AK197" s="107" t="str">
        <f t="shared" si="363"/>
        <v>-</v>
      </c>
      <c r="AL197" s="128">
        <f>AR197</f>
        <v>0</v>
      </c>
      <c r="AM197" s="121" t="str">
        <f>IFERROR(AL197/AP197,"")</f>
        <v/>
      </c>
      <c r="AN197" s="44">
        <f>COUNT(C189:AG189)</f>
        <v>31</v>
      </c>
      <c r="AO197" s="111">
        <f t="shared" si="364"/>
        <v>0</v>
      </c>
      <c r="AP197" s="75">
        <f t="shared" si="365"/>
        <v>0</v>
      </c>
      <c r="AQ197" s="75">
        <f>COUNTIF(C197:AG197,"○")</f>
        <v>0</v>
      </c>
      <c r="AR197" s="75">
        <f t="shared" si="366"/>
        <v>0</v>
      </c>
      <c r="AS197" s="49"/>
    </row>
    <row r="198" spans="1:45" s="4" customFormat="1" ht="20.100000000000001" hidden="1" customHeight="1" outlineLevel="1" thickBot="1" x14ac:dyDescent="0.2">
      <c r="B198" s="61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79"/>
      <c r="AH198" s="131" t="str">
        <f t="shared" si="361"/>
        <v>-</v>
      </c>
      <c r="AI198" s="5">
        <f t="shared" si="362"/>
        <v>0</v>
      </c>
      <c r="AJ198" s="66" t="str">
        <f>IFERROR(AI198/AO198,"")</f>
        <v/>
      </c>
      <c r="AK198" s="33" t="str">
        <f t="shared" si="363"/>
        <v>-</v>
      </c>
      <c r="AL198" s="122">
        <f t="shared" ref="AL198" si="368">AR198</f>
        <v>0</v>
      </c>
      <c r="AM198" s="117" t="str">
        <f t="shared" ref="AM198" si="369">IFERROR(AL198/AP198,"")</f>
        <v/>
      </c>
      <c r="AN198" s="44">
        <f>COUNT(C189:AG189)</f>
        <v>31</v>
      </c>
      <c r="AO198" s="111">
        <f t="shared" si="364"/>
        <v>0</v>
      </c>
      <c r="AP198" s="75">
        <f t="shared" si="365"/>
        <v>0</v>
      </c>
      <c r="AQ198" s="75">
        <f t="shared" ref="AQ198" si="370">COUNTIF(C198:AG198,"○")</f>
        <v>0</v>
      </c>
      <c r="AR198" s="75">
        <f>AR186+AQ198</f>
        <v>0</v>
      </c>
      <c r="AS198" s="49"/>
    </row>
    <row r="199" spans="1:45" s="1" customFormat="1" ht="14.25" hidden="1" outlineLevel="1" thickBot="1" x14ac:dyDescent="0.2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2"/>
      <c r="AI199" s="2"/>
      <c r="AJ199" s="49"/>
      <c r="AK199" s="2"/>
      <c r="AL199" s="2"/>
      <c r="AM199" s="2"/>
      <c r="AN199" s="35"/>
      <c r="AO199" s="35"/>
      <c r="AP199" s="35"/>
      <c r="AQ199" s="35"/>
      <c r="AR199" s="35"/>
      <c r="AS199" s="4"/>
    </row>
    <row r="200" spans="1:45" s="4" customFormat="1" ht="12.95" hidden="1" customHeight="1" outlineLevel="1" x14ac:dyDescent="0.15">
      <c r="A200" s="2"/>
      <c r="B200" s="85" t="s">
        <v>0</v>
      </c>
      <c r="C200" s="199">
        <f>DATE(YEAR(C188),MONTH(C188)+1,DAY(C188))</f>
        <v>45870</v>
      </c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48" t="s">
        <v>17</v>
      </c>
      <c r="AI200" s="203" t="s">
        <v>48</v>
      </c>
      <c r="AJ200" s="204"/>
      <c r="AK200" s="205"/>
      <c r="AL200" s="240" t="s">
        <v>11</v>
      </c>
      <c r="AM200" s="241"/>
      <c r="AN200" s="234" t="s">
        <v>16</v>
      </c>
      <c r="AO200" s="215" t="s">
        <v>18</v>
      </c>
      <c r="AP200" s="189" t="s">
        <v>19</v>
      </c>
      <c r="AQ200" s="191"/>
      <c r="AR200" s="177"/>
    </row>
    <row r="201" spans="1:45" s="4" customFormat="1" ht="12.95" hidden="1" customHeight="1" outlineLevel="1" x14ac:dyDescent="0.15">
      <c r="A201" s="2"/>
      <c r="B201" s="12" t="s">
        <v>1</v>
      </c>
      <c r="C201" s="13">
        <f>DATE(YEAR(C200),MONTH(C200),DAY(C200))</f>
        <v>45870</v>
      </c>
      <c r="D201" s="13">
        <f>IF(MONTH(DATE(YEAR(C201),MONTH(C201),DAY(C201)+1))=MONTH($C200),DATE(YEAR(C201),MONTH(C201),DAY(C201)+1),"")</f>
        <v>45871</v>
      </c>
      <c r="E201" s="13">
        <f t="shared" ref="E201" si="371">IF(MONTH(DATE(YEAR(D201),MONTH(D201),DAY(D201)+1))=MONTH($C200),DATE(YEAR(D201),MONTH(D201),DAY(D201)+1),"")</f>
        <v>45872</v>
      </c>
      <c r="F201" s="18">
        <f t="shared" ref="F201" si="372">IF(MONTH(DATE(YEAR(E201),MONTH(E201),DAY(E201)+1))=MONTH($C200),DATE(YEAR(E201),MONTH(E201),DAY(E201)+1),"")</f>
        <v>45873</v>
      </c>
      <c r="G201" s="13">
        <f t="shared" ref="G201" si="373">IF(MONTH(DATE(YEAR(F201),MONTH(F201),DAY(F201)+1))=MONTH($C200),DATE(YEAR(F201),MONTH(F201),DAY(F201)+1),"")</f>
        <v>45874</v>
      </c>
      <c r="H201" s="13">
        <f t="shared" ref="H201" si="374">IF(MONTH(DATE(YEAR(G201),MONTH(G201),DAY(G201)+1))=MONTH($C200),DATE(YEAR(G201),MONTH(G201),DAY(G201)+1),"")</f>
        <v>45875</v>
      </c>
      <c r="I201" s="13">
        <f t="shared" ref="I201" si="375">IF(MONTH(DATE(YEAR(H201),MONTH(H201),DAY(H201)+1))=MONTH($C200),DATE(YEAR(H201),MONTH(H201),DAY(H201)+1),"")</f>
        <v>45876</v>
      </c>
      <c r="J201" s="13">
        <f t="shared" ref="J201" si="376">IF(MONTH(DATE(YEAR(I201),MONTH(I201),DAY(I201)+1))=MONTH($C200),DATE(YEAR(I201),MONTH(I201),DAY(I201)+1),"")</f>
        <v>45877</v>
      </c>
      <c r="K201" s="13">
        <f t="shared" ref="K201" si="377">IF(MONTH(DATE(YEAR(J201),MONTH(J201),DAY(J201)+1))=MONTH($C200),DATE(YEAR(J201),MONTH(J201),DAY(J201)+1),"")</f>
        <v>45878</v>
      </c>
      <c r="L201" s="13">
        <f t="shared" ref="L201" si="378">IF(MONTH(DATE(YEAR(K201),MONTH(K201),DAY(K201)+1))=MONTH($C200),DATE(YEAR(K201),MONTH(K201),DAY(K201)+1),"")</f>
        <v>45879</v>
      </c>
      <c r="M201" s="13">
        <f t="shared" ref="M201" si="379">IF(MONTH(DATE(YEAR(L201),MONTH(L201),DAY(L201)+1))=MONTH($C200),DATE(YEAR(L201),MONTH(L201),DAY(L201)+1),"")</f>
        <v>45880</v>
      </c>
      <c r="N201" s="13">
        <f t="shared" ref="N201" si="380">IF(MONTH(DATE(YEAR(M201),MONTH(M201),DAY(M201)+1))=MONTH($C200),DATE(YEAR(M201),MONTH(M201),DAY(M201)+1),"")</f>
        <v>45881</v>
      </c>
      <c r="O201" s="13">
        <f t="shared" ref="O201" si="381">IF(MONTH(DATE(YEAR(N201),MONTH(N201),DAY(N201)+1))=MONTH($C200),DATE(YEAR(N201),MONTH(N201),DAY(N201)+1),"")</f>
        <v>45882</v>
      </c>
      <c r="P201" s="13">
        <f t="shared" ref="P201" si="382">IF(MONTH(DATE(YEAR(O201),MONTH(O201),DAY(O201)+1))=MONTH($C200),DATE(YEAR(O201),MONTH(O201),DAY(O201)+1),"")</f>
        <v>45883</v>
      </c>
      <c r="Q201" s="13">
        <f t="shared" ref="Q201" si="383">IF(MONTH(DATE(YEAR(P201),MONTH(P201),DAY(P201)+1))=MONTH($C200),DATE(YEAR(P201),MONTH(P201),DAY(P201)+1),"")</f>
        <v>45884</v>
      </c>
      <c r="R201" s="13">
        <f t="shared" ref="R201" si="384">IF(MONTH(DATE(YEAR(Q201),MONTH(Q201),DAY(Q201)+1))=MONTH($C200),DATE(YEAR(Q201),MONTH(Q201),DAY(Q201)+1),"")</f>
        <v>45885</v>
      </c>
      <c r="S201" s="13">
        <f t="shared" ref="S201" si="385">IF(MONTH(DATE(YEAR(R201),MONTH(R201),DAY(R201)+1))=MONTH($C200),DATE(YEAR(R201),MONTH(R201),DAY(R201)+1),"")</f>
        <v>45886</v>
      </c>
      <c r="T201" s="13">
        <f t="shared" ref="T201" si="386">IF(MONTH(DATE(YEAR(S201),MONTH(S201),DAY(S201)+1))=MONTH($C200),DATE(YEAR(S201),MONTH(S201),DAY(S201)+1),"")</f>
        <v>45887</v>
      </c>
      <c r="U201" s="13">
        <f t="shared" ref="U201" si="387">IF(MONTH(DATE(YEAR(T201),MONTH(T201),DAY(T201)+1))=MONTH($C200),DATE(YEAR(T201),MONTH(T201),DAY(T201)+1),"")</f>
        <v>45888</v>
      </c>
      <c r="V201" s="13">
        <f t="shared" ref="V201" si="388">IF(MONTH(DATE(YEAR(U201),MONTH(U201),DAY(U201)+1))=MONTH($C200),DATE(YEAR(U201),MONTH(U201),DAY(U201)+1),"")</f>
        <v>45889</v>
      </c>
      <c r="W201" s="13">
        <f t="shared" ref="W201" si="389">IF(MONTH(DATE(YEAR(V201),MONTH(V201),DAY(V201)+1))=MONTH($C200),DATE(YEAR(V201),MONTH(V201),DAY(V201)+1),"")</f>
        <v>45890</v>
      </c>
      <c r="X201" s="13">
        <f t="shared" ref="X201" si="390">IF(MONTH(DATE(YEAR(W201),MONTH(W201),DAY(W201)+1))=MONTH($C200),DATE(YEAR(W201),MONTH(W201),DAY(W201)+1),"")</f>
        <v>45891</v>
      </c>
      <c r="Y201" s="13">
        <f t="shared" ref="Y201" si="391">IF(MONTH(DATE(YEAR(X201),MONTH(X201),DAY(X201)+1))=MONTH($C200),DATE(YEAR(X201),MONTH(X201),DAY(X201)+1),"")</f>
        <v>45892</v>
      </c>
      <c r="Z201" s="13">
        <f t="shared" ref="Z201" si="392">IF(MONTH(DATE(YEAR(Y201),MONTH(Y201),DAY(Y201)+1))=MONTH($C200),DATE(YEAR(Y201),MONTH(Y201),DAY(Y201)+1),"")</f>
        <v>45893</v>
      </c>
      <c r="AA201" s="13">
        <f t="shared" ref="AA201" si="393">IF(MONTH(DATE(YEAR(Z201),MONTH(Z201),DAY(Z201)+1))=MONTH($C200),DATE(YEAR(Z201),MONTH(Z201),DAY(Z201)+1),"")</f>
        <v>45894</v>
      </c>
      <c r="AB201" s="13">
        <f t="shared" ref="AB201" si="394">IF(MONTH(DATE(YEAR(AA201),MONTH(AA201),DAY(AA201)+1))=MONTH($C200),DATE(YEAR(AA201),MONTH(AA201),DAY(AA201)+1),"")</f>
        <v>45895</v>
      </c>
      <c r="AC201" s="13">
        <f t="shared" ref="AC201" si="395">IF(MONTH(DATE(YEAR(AB201),MONTH(AB201),DAY(AB201)+1))=MONTH($C200),DATE(YEAR(AB201),MONTH(AB201),DAY(AB201)+1),"")</f>
        <v>45896</v>
      </c>
      <c r="AD201" s="13">
        <f t="shared" ref="AD201" si="396">IF(MONTH(DATE(YEAR(AC201),MONTH(AC201),DAY(AC201)+1))=MONTH($C200),DATE(YEAR(AC201),MONTH(AC201),DAY(AC201)+1),"")</f>
        <v>45897</v>
      </c>
      <c r="AE201" s="13">
        <f t="shared" ref="AE201" si="397">IF(MONTH(DATE(YEAR(AD201),MONTH(AD201),DAY(AD201)+1))=MONTH($C200),DATE(YEAR(AD201),MONTH(AD201),DAY(AD201)+1),"")</f>
        <v>45898</v>
      </c>
      <c r="AF201" s="13">
        <f t="shared" ref="AF201" si="398">IF(MONTH(DATE(YEAR(AE201),MONTH(AE201),DAY(AE201)+1))=MONTH($C200),DATE(YEAR(AE201),MONTH(AE201),DAY(AE201)+1),"")</f>
        <v>45899</v>
      </c>
      <c r="AG201" s="32">
        <f t="shared" ref="AG201" si="399">IF(MONTH(DATE(YEAR(AF201),MONTH(AF201),DAY(AF201)+1))=MONTH($C200),DATE(YEAR(AF201),MONTH(AF201),DAY(AF201)+1),"")</f>
        <v>45900</v>
      </c>
      <c r="AH201" s="249"/>
      <c r="AI201" s="206"/>
      <c r="AJ201" s="207"/>
      <c r="AK201" s="208"/>
      <c r="AL201" s="242"/>
      <c r="AM201" s="243"/>
      <c r="AN201" s="235"/>
      <c r="AO201" s="216"/>
      <c r="AP201" s="190"/>
      <c r="AQ201" s="191"/>
      <c r="AR201" s="177"/>
    </row>
    <row r="202" spans="1:45" s="4" customFormat="1" ht="12.95" hidden="1" customHeight="1" outlineLevel="1" x14ac:dyDescent="0.15">
      <c r="A202" s="2"/>
      <c r="B202" s="12" t="s">
        <v>2</v>
      </c>
      <c r="C202" s="14" t="str">
        <f t="shared" ref="C202:AG202" si="400">TEXT(C201,"aaa")</f>
        <v>金</v>
      </c>
      <c r="D202" s="14" t="str">
        <f t="shared" si="400"/>
        <v>土</v>
      </c>
      <c r="E202" s="14" t="str">
        <f t="shared" si="400"/>
        <v>日</v>
      </c>
      <c r="F202" s="19" t="str">
        <f t="shared" si="400"/>
        <v>月</v>
      </c>
      <c r="G202" s="14" t="str">
        <f t="shared" si="400"/>
        <v>火</v>
      </c>
      <c r="H202" s="14" t="str">
        <f t="shared" si="400"/>
        <v>水</v>
      </c>
      <c r="I202" s="14" t="str">
        <f t="shared" si="400"/>
        <v>木</v>
      </c>
      <c r="J202" s="14" t="str">
        <f t="shared" si="400"/>
        <v>金</v>
      </c>
      <c r="K202" s="14" t="str">
        <f t="shared" si="400"/>
        <v>土</v>
      </c>
      <c r="L202" s="14" t="str">
        <f t="shared" si="400"/>
        <v>日</v>
      </c>
      <c r="M202" s="14" t="str">
        <f t="shared" si="400"/>
        <v>月</v>
      </c>
      <c r="N202" s="14" t="str">
        <f t="shared" si="400"/>
        <v>火</v>
      </c>
      <c r="O202" s="14" t="str">
        <f t="shared" si="400"/>
        <v>水</v>
      </c>
      <c r="P202" s="14" t="str">
        <f t="shared" si="400"/>
        <v>木</v>
      </c>
      <c r="Q202" s="14" t="str">
        <f t="shared" si="400"/>
        <v>金</v>
      </c>
      <c r="R202" s="14" t="str">
        <f t="shared" si="400"/>
        <v>土</v>
      </c>
      <c r="S202" s="14" t="str">
        <f t="shared" si="400"/>
        <v>日</v>
      </c>
      <c r="T202" s="14" t="str">
        <f t="shared" si="400"/>
        <v>月</v>
      </c>
      <c r="U202" s="14" t="str">
        <f t="shared" si="400"/>
        <v>火</v>
      </c>
      <c r="V202" s="14" t="str">
        <f t="shared" si="400"/>
        <v>水</v>
      </c>
      <c r="W202" s="14" t="str">
        <f t="shared" si="400"/>
        <v>木</v>
      </c>
      <c r="X202" s="14" t="str">
        <f t="shared" si="400"/>
        <v>金</v>
      </c>
      <c r="Y202" s="14" t="str">
        <f t="shared" si="400"/>
        <v>土</v>
      </c>
      <c r="Z202" s="14" t="str">
        <f t="shared" si="400"/>
        <v>日</v>
      </c>
      <c r="AA202" s="14" t="str">
        <f t="shared" si="400"/>
        <v>月</v>
      </c>
      <c r="AB202" s="14" t="str">
        <f t="shared" si="400"/>
        <v>火</v>
      </c>
      <c r="AC202" s="14" t="str">
        <f t="shared" si="400"/>
        <v>水</v>
      </c>
      <c r="AD202" s="14" t="str">
        <f t="shared" si="400"/>
        <v>木</v>
      </c>
      <c r="AE202" s="14" t="str">
        <f t="shared" si="400"/>
        <v>金</v>
      </c>
      <c r="AF202" s="14" t="str">
        <f t="shared" si="400"/>
        <v>土</v>
      </c>
      <c r="AG202" s="77" t="str">
        <f t="shared" si="400"/>
        <v>日</v>
      </c>
      <c r="AH202" s="249"/>
      <c r="AI202" s="193" t="s">
        <v>42</v>
      </c>
      <c r="AJ202" s="247" t="s">
        <v>12</v>
      </c>
      <c r="AK202" s="195" t="s">
        <v>49</v>
      </c>
      <c r="AL202" s="236" t="s">
        <v>42</v>
      </c>
      <c r="AM202" s="238" t="s">
        <v>13</v>
      </c>
      <c r="AN202" s="234">
        <f>COUNT(C201:AG201)</f>
        <v>31</v>
      </c>
      <c r="AO202" s="215">
        <f>AN202-AH202</f>
        <v>31</v>
      </c>
      <c r="AP202" s="215">
        <f>SUM(AO$8:AO204)</f>
        <v>992</v>
      </c>
      <c r="AQ202" s="56"/>
      <c r="AR202" s="55"/>
    </row>
    <row r="203" spans="1:45" s="4" customFormat="1" ht="27" hidden="1" customHeight="1" outlineLevel="1" x14ac:dyDescent="0.15">
      <c r="A203" s="3"/>
      <c r="B203" s="185" t="s">
        <v>3</v>
      </c>
      <c r="C203" s="187" t="str">
        <f>IFERROR(VLOOKUP(C201,祝日一覧!$A:$C,3,FALSE),"")</f>
        <v/>
      </c>
      <c r="D203" s="187" t="str">
        <f>IFERROR(VLOOKUP(D201,祝日一覧!$A:$C,3,FALSE),"")</f>
        <v/>
      </c>
      <c r="E203" s="187" t="str">
        <f>IFERROR(VLOOKUP(E201,祝日一覧!$A:$C,3,FALSE),"")</f>
        <v/>
      </c>
      <c r="F203" s="187" t="str">
        <f>IFERROR(VLOOKUP(F201,祝日一覧!$A:$C,3,FALSE),"")</f>
        <v/>
      </c>
      <c r="G203" s="187" t="str">
        <f>IFERROR(VLOOKUP(G201,祝日一覧!$A:$C,3,FALSE),"")</f>
        <v/>
      </c>
      <c r="H203" s="187" t="str">
        <f>IFERROR(VLOOKUP(H201,祝日一覧!$A:$C,3,FALSE),"")</f>
        <v/>
      </c>
      <c r="I203" s="187" t="str">
        <f>IFERROR(VLOOKUP(I201,祝日一覧!$A:$C,3,FALSE),"")</f>
        <v/>
      </c>
      <c r="J203" s="187" t="str">
        <f>IFERROR(VLOOKUP(J201,祝日一覧!$A:$C,3,FALSE),"")</f>
        <v/>
      </c>
      <c r="K203" s="187" t="str">
        <f>IFERROR(VLOOKUP(K201,祝日一覧!$A:$C,3,FALSE),"")</f>
        <v/>
      </c>
      <c r="L203" s="187" t="str">
        <f>IFERROR(VLOOKUP(L201,祝日一覧!$A:$C,3,FALSE),"")</f>
        <v/>
      </c>
      <c r="M203" s="187" t="str">
        <f>IFERROR(VLOOKUP(M201,祝日一覧!$A:$C,3,FALSE),"")</f>
        <v>山の日</v>
      </c>
      <c r="N203" s="187" t="str">
        <f>IFERROR(VLOOKUP(N201,祝日一覧!$A:$C,3,FALSE),"")</f>
        <v/>
      </c>
      <c r="O203" s="187" t="str">
        <f>IFERROR(VLOOKUP(O201,祝日一覧!$A:$C,3,FALSE),"")</f>
        <v/>
      </c>
      <c r="P203" s="187" t="str">
        <f>IFERROR(VLOOKUP(P201,祝日一覧!$A:$C,3,FALSE),"")</f>
        <v/>
      </c>
      <c r="Q203" s="187" t="str">
        <f>IFERROR(VLOOKUP(Q201,祝日一覧!$A:$C,3,FALSE),"")</f>
        <v/>
      </c>
      <c r="R203" s="187" t="str">
        <f>IFERROR(VLOOKUP(R201,祝日一覧!$A:$C,3,FALSE),"")</f>
        <v/>
      </c>
      <c r="S203" s="187" t="str">
        <f>IFERROR(VLOOKUP(S201,祝日一覧!$A:$C,3,FALSE),"")</f>
        <v/>
      </c>
      <c r="T203" s="187" t="str">
        <f>IFERROR(VLOOKUP(T201,祝日一覧!$A:$C,3,FALSE),"")</f>
        <v/>
      </c>
      <c r="U203" s="187" t="str">
        <f>IFERROR(VLOOKUP(U201,祝日一覧!$A:$C,3,FALSE),"")</f>
        <v/>
      </c>
      <c r="V203" s="187" t="str">
        <f>IFERROR(VLOOKUP(V201,祝日一覧!$A:$C,3,FALSE),"")</f>
        <v/>
      </c>
      <c r="W203" s="187" t="str">
        <f>IFERROR(VLOOKUP(W201,祝日一覧!$A:$C,3,FALSE),"")</f>
        <v/>
      </c>
      <c r="X203" s="187" t="str">
        <f>IFERROR(VLOOKUP(X201,祝日一覧!$A:$C,3,FALSE),"")</f>
        <v/>
      </c>
      <c r="Y203" s="187" t="str">
        <f>IFERROR(VLOOKUP(Y201,祝日一覧!$A:$C,3,FALSE),"")</f>
        <v/>
      </c>
      <c r="Z203" s="187" t="str">
        <f>IFERROR(VLOOKUP(Z201,祝日一覧!$A:$C,3,FALSE),"")</f>
        <v/>
      </c>
      <c r="AA203" s="187" t="str">
        <f>IFERROR(VLOOKUP(AA201,祝日一覧!$A:$C,3,FALSE),"")</f>
        <v/>
      </c>
      <c r="AB203" s="187" t="str">
        <f>IFERROR(VLOOKUP(AB201,祝日一覧!$A:$C,3,FALSE),"")</f>
        <v/>
      </c>
      <c r="AC203" s="187" t="str">
        <f>IFERROR(VLOOKUP(AC201,祝日一覧!$A:$C,3,FALSE),"")</f>
        <v/>
      </c>
      <c r="AD203" s="187" t="str">
        <f>IFERROR(VLOOKUP(AD201,祝日一覧!$A:$C,3,FALSE),"")</f>
        <v/>
      </c>
      <c r="AE203" s="187" t="str">
        <f>IFERROR(VLOOKUP(AE201,祝日一覧!$A:$C,3,FALSE),"")</f>
        <v/>
      </c>
      <c r="AF203" s="187" t="str">
        <f>IFERROR(VLOOKUP(AF201,祝日一覧!$A:$C,3,FALSE),"")</f>
        <v/>
      </c>
      <c r="AG203" s="229" t="str">
        <f>IFERROR(VLOOKUP(AG201,祝日一覧!$A:$C,3,FALSE),"")</f>
        <v/>
      </c>
      <c r="AH203" s="249"/>
      <c r="AI203" s="193"/>
      <c r="AJ203" s="247"/>
      <c r="AK203" s="195"/>
      <c r="AL203" s="237"/>
      <c r="AM203" s="239"/>
      <c r="AN203" s="235"/>
      <c r="AO203" s="216"/>
      <c r="AP203" s="216"/>
      <c r="AQ203" s="57"/>
      <c r="AR203" s="58"/>
    </row>
    <row r="204" spans="1:45" s="4" customFormat="1" ht="20.100000000000001" hidden="1" customHeight="1" outlineLevel="1" thickBot="1" x14ac:dyDescent="0.2">
      <c r="B204" s="228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  <c r="AE204" s="227"/>
      <c r="AF204" s="227"/>
      <c r="AG204" s="230"/>
      <c r="AH204" s="250"/>
      <c r="AI204" s="5"/>
      <c r="AJ204" s="66" t="e">
        <f>AVERAGE(AJ205:AJ210)</f>
        <v>#DIV/0!</v>
      </c>
      <c r="AK204" s="33" t="e">
        <f>IF(AJ204&gt;=0.285,"達成","未")</f>
        <v>#DIV/0!</v>
      </c>
      <c r="AL204" s="116"/>
      <c r="AM204" s="117">
        <f>AVERAGE(AM205:AM209)</f>
        <v>0.32700421940928265</v>
      </c>
      <c r="AN204" s="109" t="s">
        <v>69</v>
      </c>
      <c r="AO204" s="93" t="s">
        <v>70</v>
      </c>
      <c r="AP204" s="94" t="s">
        <v>71</v>
      </c>
      <c r="AQ204" s="96" t="s">
        <v>72</v>
      </c>
      <c r="AR204" s="96" t="s">
        <v>59</v>
      </c>
      <c r="AS204" s="88" t="s">
        <v>68</v>
      </c>
    </row>
    <row r="205" spans="1:45" s="4" customFormat="1" ht="20.100000000000001" hidden="1" customHeight="1" outlineLevel="1" x14ac:dyDescent="0.15">
      <c r="B205" s="69" t="str">
        <f>IF($R$5&lt;&gt;"",$R$5,"-")</f>
        <v>松江　氏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98"/>
      <c r="AH205" s="132" t="str">
        <f t="shared" ref="AH205:AH210" si="401">IF(B205="-",B205,"手入力")</f>
        <v>手入力</v>
      </c>
      <c r="AI205" s="63">
        <f t="shared" ref="AI205:AI210" si="402">AQ205</f>
        <v>0</v>
      </c>
      <c r="AJ205" s="64" t="str">
        <f>IFERROR(AI205/AO205,"")</f>
        <v/>
      </c>
      <c r="AK205" s="106" t="str">
        <f>IFERROR(IF(B205="-",B205,IF(AI205/AO205&gt;=0.285,"達成","未")),"-")</f>
        <v>-</v>
      </c>
      <c r="AL205" s="126">
        <f>AR205</f>
        <v>52</v>
      </c>
      <c r="AM205" s="127">
        <f>IFERROR(AL205/AP205,"")</f>
        <v>0.32911392405063289</v>
      </c>
      <c r="AN205" s="44">
        <f>COUNT(C201:AG201)</f>
        <v>31</v>
      </c>
      <c r="AO205" s="111">
        <f>IF(OR(B205="-",B205=""),0,IFERROR(AN205-AH205,))</f>
        <v>0</v>
      </c>
      <c r="AP205" s="75">
        <f>AO205+AP193</f>
        <v>158</v>
      </c>
      <c r="AQ205" s="74">
        <f>COUNTIF(C205:AG205,"○")</f>
        <v>0</v>
      </c>
      <c r="AR205" s="74">
        <f>AR193+AQ205</f>
        <v>52</v>
      </c>
      <c r="AS205" s="76">
        <f>IF(AS206&gt;=1,0,IF(SUM(AO205:AO210)=0,1,IF(AK204="達成",1,0)))</f>
        <v>0</v>
      </c>
    </row>
    <row r="206" spans="1:45" s="4" customFormat="1" ht="20.100000000000001" hidden="1" customHeight="1" outlineLevel="1" x14ac:dyDescent="0.15">
      <c r="B206" s="60" t="str">
        <f>IF($S$5&lt;&gt;"",$S$5,"-")</f>
        <v>大田　氏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77"/>
      <c r="AH206" s="130" t="str">
        <f t="shared" si="401"/>
        <v>手入力</v>
      </c>
      <c r="AI206" s="65">
        <f t="shared" si="402"/>
        <v>0</v>
      </c>
      <c r="AJ206" s="53" t="str">
        <f>IFERROR(AI206/AO206,"")</f>
        <v/>
      </c>
      <c r="AK206" s="107" t="str">
        <f t="shared" ref="AK206:AK210" si="403">IFERROR(IF(B206="-",B206,IF(AI206/AO206&gt;=0.285,"達成","未")),"-")</f>
        <v>-</v>
      </c>
      <c r="AL206" s="128">
        <f>AR206</f>
        <v>51</v>
      </c>
      <c r="AM206" s="121">
        <f>IFERROR(AL206/AP206,"")</f>
        <v>0.32278481012658228</v>
      </c>
      <c r="AN206" s="44">
        <f>COUNT(C201:AG201)</f>
        <v>31</v>
      </c>
      <c r="AO206" s="111">
        <f>IF(OR(B206="-",B206=""),0,IFERROR(AN206-AH206,))</f>
        <v>0</v>
      </c>
      <c r="AP206" s="75">
        <f>AO206+AP194</f>
        <v>158</v>
      </c>
      <c r="AQ206" s="75">
        <f>COUNTIF(C206:AG206,"○")</f>
        <v>0</v>
      </c>
      <c r="AR206" s="75">
        <f>AR194+AQ206</f>
        <v>51</v>
      </c>
      <c r="AS206" s="49">
        <f>COUNTIF(AH205:AH210,"手入力")</f>
        <v>3</v>
      </c>
    </row>
    <row r="207" spans="1:45" s="4" customFormat="1" ht="20.100000000000001" hidden="1" customHeight="1" outlineLevel="1" x14ac:dyDescent="0.15">
      <c r="B207" s="60" t="str">
        <f>IF($T$5&lt;&gt;"",$T$5,"-")</f>
        <v>浜田　氏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77"/>
      <c r="AH207" s="130" t="str">
        <f t="shared" si="401"/>
        <v>手入力</v>
      </c>
      <c r="AI207" s="65">
        <f t="shared" si="402"/>
        <v>0</v>
      </c>
      <c r="AJ207" s="53" t="str">
        <f>IFERROR(AI207/AO207,"")</f>
        <v/>
      </c>
      <c r="AK207" s="107" t="str">
        <f t="shared" si="403"/>
        <v>-</v>
      </c>
      <c r="AL207" s="128">
        <f>AR207</f>
        <v>52</v>
      </c>
      <c r="AM207" s="121">
        <f>IFERROR(AL207/AP207,"")</f>
        <v>0.32911392405063289</v>
      </c>
      <c r="AN207" s="44">
        <f>COUNT(C201:AG201)</f>
        <v>31</v>
      </c>
      <c r="AO207" s="111">
        <f t="shared" ref="AO207:AO210" si="404">IF(OR(B207="-",B207=""),0,IFERROR(AN207-AH207,))</f>
        <v>0</v>
      </c>
      <c r="AP207" s="75">
        <f t="shared" ref="AP207:AP210" si="405">AO207+AP195</f>
        <v>158</v>
      </c>
      <c r="AQ207" s="75">
        <f>COUNTIF(C207:AG207,"○")</f>
        <v>0</v>
      </c>
      <c r="AR207" s="75">
        <f t="shared" ref="AR207:AR209" si="406">AR195+AQ207</f>
        <v>52</v>
      </c>
      <c r="AS207" s="49"/>
    </row>
    <row r="208" spans="1:45" s="4" customFormat="1" ht="20.100000000000001" hidden="1" customHeight="1" outlineLevel="1" x14ac:dyDescent="0.15">
      <c r="B208" s="60" t="str">
        <f>IF($U$5&lt;&gt;"",$U$5,"-")</f>
        <v>-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77"/>
      <c r="AH208" s="130" t="str">
        <f t="shared" si="401"/>
        <v>-</v>
      </c>
      <c r="AI208" s="65">
        <f t="shared" si="402"/>
        <v>0</v>
      </c>
      <c r="AJ208" s="53" t="str">
        <f t="shared" ref="AJ208:AJ209" si="407">IFERROR(AI208/AO208,"")</f>
        <v/>
      </c>
      <c r="AK208" s="107" t="str">
        <f t="shared" si="403"/>
        <v>-</v>
      </c>
      <c r="AL208" s="128">
        <f>AR208</f>
        <v>0</v>
      </c>
      <c r="AM208" s="121" t="str">
        <f>IFERROR(AL208/AP208,"")</f>
        <v/>
      </c>
      <c r="AN208" s="44">
        <f>COUNT(C201:AG201)</f>
        <v>31</v>
      </c>
      <c r="AO208" s="111">
        <f t="shared" si="404"/>
        <v>0</v>
      </c>
      <c r="AP208" s="75">
        <f t="shared" si="405"/>
        <v>0</v>
      </c>
      <c r="AQ208" s="75">
        <f>COUNTIF(C208:AG208,"○")</f>
        <v>0</v>
      </c>
      <c r="AR208" s="75">
        <f t="shared" si="406"/>
        <v>0</v>
      </c>
      <c r="AS208" s="49"/>
    </row>
    <row r="209" spans="1:45" s="4" customFormat="1" ht="20.100000000000001" hidden="1" customHeight="1" outlineLevel="1" x14ac:dyDescent="0.15">
      <c r="B209" s="60" t="str">
        <f>IF($V$5&lt;&gt;"",$V$5,"-")</f>
        <v>-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77"/>
      <c r="AH209" s="130" t="str">
        <f t="shared" si="401"/>
        <v>-</v>
      </c>
      <c r="AI209" s="65">
        <f t="shared" si="402"/>
        <v>0</v>
      </c>
      <c r="AJ209" s="53" t="str">
        <f t="shared" si="407"/>
        <v/>
      </c>
      <c r="AK209" s="107" t="str">
        <f t="shared" si="403"/>
        <v>-</v>
      </c>
      <c r="AL209" s="128">
        <f>AR209</f>
        <v>0</v>
      </c>
      <c r="AM209" s="121" t="str">
        <f>IFERROR(AL209/AP209,"")</f>
        <v/>
      </c>
      <c r="AN209" s="44">
        <f>COUNT(C201:AG201)</f>
        <v>31</v>
      </c>
      <c r="AO209" s="111">
        <f t="shared" si="404"/>
        <v>0</v>
      </c>
      <c r="AP209" s="75">
        <f t="shared" si="405"/>
        <v>0</v>
      </c>
      <c r="AQ209" s="75">
        <f>COUNTIF(C209:AG209,"○")</f>
        <v>0</v>
      </c>
      <c r="AR209" s="75">
        <f t="shared" si="406"/>
        <v>0</v>
      </c>
      <c r="AS209" s="49"/>
    </row>
    <row r="210" spans="1:45" s="4" customFormat="1" ht="20.100000000000001" hidden="1" customHeight="1" outlineLevel="1" thickBot="1" x14ac:dyDescent="0.2">
      <c r="B210" s="61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79"/>
      <c r="AH210" s="131" t="str">
        <f t="shared" si="401"/>
        <v>-</v>
      </c>
      <c r="AI210" s="5">
        <f t="shared" si="402"/>
        <v>0</v>
      </c>
      <c r="AJ210" s="66" t="str">
        <f>IFERROR(AI210/AO210,"")</f>
        <v/>
      </c>
      <c r="AK210" s="33" t="str">
        <f t="shared" si="403"/>
        <v>-</v>
      </c>
      <c r="AL210" s="122">
        <f t="shared" ref="AL210" si="408">AR210</f>
        <v>0</v>
      </c>
      <c r="AM210" s="117" t="str">
        <f t="shared" ref="AM210" si="409">IFERROR(AL210/AP210,"")</f>
        <v/>
      </c>
      <c r="AN210" s="44">
        <f>COUNT(C201:AG201)</f>
        <v>31</v>
      </c>
      <c r="AO210" s="111">
        <f t="shared" si="404"/>
        <v>0</v>
      </c>
      <c r="AP210" s="75">
        <f t="shared" si="405"/>
        <v>0</v>
      </c>
      <c r="AQ210" s="75">
        <f t="shared" ref="AQ210" si="410">COUNTIF(C210:AG210,"○")</f>
        <v>0</v>
      </c>
      <c r="AR210" s="75">
        <f>AR198+AQ210</f>
        <v>0</v>
      </c>
      <c r="AS210" s="49"/>
    </row>
    <row r="211" spans="1:45" ht="14.25" hidden="1" outlineLevel="1" thickBot="1" x14ac:dyDescent="0.2">
      <c r="AR211" s="35"/>
    </row>
    <row r="212" spans="1:45" s="4" customFormat="1" ht="12.95" hidden="1" customHeight="1" outlineLevel="1" x14ac:dyDescent="0.15">
      <c r="A212" s="2"/>
      <c r="B212" s="85" t="s">
        <v>0</v>
      </c>
      <c r="C212" s="199">
        <f>DATE(YEAR(C200),MONTH(C200)+1,DAY(C200))</f>
        <v>45901</v>
      </c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48" t="s">
        <v>17</v>
      </c>
      <c r="AI212" s="203" t="s">
        <v>48</v>
      </c>
      <c r="AJ212" s="204"/>
      <c r="AK212" s="205"/>
      <c r="AL212" s="240" t="s">
        <v>11</v>
      </c>
      <c r="AM212" s="241"/>
      <c r="AN212" s="234" t="s">
        <v>16</v>
      </c>
      <c r="AO212" s="215" t="s">
        <v>18</v>
      </c>
      <c r="AP212" s="189" t="s">
        <v>19</v>
      </c>
      <c r="AQ212" s="191"/>
      <c r="AR212" s="177"/>
    </row>
    <row r="213" spans="1:45" s="4" customFormat="1" ht="12.95" hidden="1" customHeight="1" outlineLevel="1" x14ac:dyDescent="0.15">
      <c r="A213" s="2"/>
      <c r="B213" s="12" t="s">
        <v>1</v>
      </c>
      <c r="C213" s="13">
        <f>DATE(YEAR(C212),MONTH(C212),DAY(C212))</f>
        <v>45901</v>
      </c>
      <c r="D213" s="13">
        <f>IF(MONTH(DATE(YEAR(C213),MONTH(C213),DAY(C213)+1))=MONTH($C212),DATE(YEAR(C213),MONTH(C213),DAY(C213)+1),"")</f>
        <v>45902</v>
      </c>
      <c r="E213" s="13">
        <f t="shared" ref="E213" si="411">IF(MONTH(DATE(YEAR(D213),MONTH(D213),DAY(D213)+1))=MONTH($C212),DATE(YEAR(D213),MONTH(D213),DAY(D213)+1),"")</f>
        <v>45903</v>
      </c>
      <c r="F213" s="18">
        <f t="shared" ref="F213" si="412">IF(MONTH(DATE(YEAR(E213),MONTH(E213),DAY(E213)+1))=MONTH($C212),DATE(YEAR(E213),MONTH(E213),DAY(E213)+1),"")</f>
        <v>45904</v>
      </c>
      <c r="G213" s="13">
        <f t="shared" ref="G213" si="413">IF(MONTH(DATE(YEAR(F213),MONTH(F213),DAY(F213)+1))=MONTH($C212),DATE(YEAR(F213),MONTH(F213),DAY(F213)+1),"")</f>
        <v>45905</v>
      </c>
      <c r="H213" s="13">
        <f t="shared" ref="H213" si="414">IF(MONTH(DATE(YEAR(G213),MONTH(G213),DAY(G213)+1))=MONTH($C212),DATE(YEAR(G213),MONTH(G213),DAY(G213)+1),"")</f>
        <v>45906</v>
      </c>
      <c r="I213" s="13">
        <f t="shared" ref="I213" si="415">IF(MONTH(DATE(YEAR(H213),MONTH(H213),DAY(H213)+1))=MONTH($C212),DATE(YEAR(H213),MONTH(H213),DAY(H213)+1),"")</f>
        <v>45907</v>
      </c>
      <c r="J213" s="13">
        <f t="shared" ref="J213" si="416">IF(MONTH(DATE(YEAR(I213),MONTH(I213),DAY(I213)+1))=MONTH($C212),DATE(YEAR(I213),MONTH(I213),DAY(I213)+1),"")</f>
        <v>45908</v>
      </c>
      <c r="K213" s="13">
        <f t="shared" ref="K213" si="417">IF(MONTH(DATE(YEAR(J213),MONTH(J213),DAY(J213)+1))=MONTH($C212),DATE(YEAR(J213),MONTH(J213),DAY(J213)+1),"")</f>
        <v>45909</v>
      </c>
      <c r="L213" s="13">
        <f t="shared" ref="L213" si="418">IF(MONTH(DATE(YEAR(K213),MONTH(K213),DAY(K213)+1))=MONTH($C212),DATE(YEAR(K213),MONTH(K213),DAY(K213)+1),"")</f>
        <v>45910</v>
      </c>
      <c r="M213" s="13">
        <f t="shared" ref="M213" si="419">IF(MONTH(DATE(YEAR(L213),MONTH(L213),DAY(L213)+1))=MONTH($C212),DATE(YEAR(L213),MONTH(L213),DAY(L213)+1),"")</f>
        <v>45911</v>
      </c>
      <c r="N213" s="13">
        <f t="shared" ref="N213" si="420">IF(MONTH(DATE(YEAR(M213),MONTH(M213),DAY(M213)+1))=MONTH($C212),DATE(YEAR(M213),MONTH(M213),DAY(M213)+1),"")</f>
        <v>45912</v>
      </c>
      <c r="O213" s="13">
        <f t="shared" ref="O213" si="421">IF(MONTH(DATE(YEAR(N213),MONTH(N213),DAY(N213)+1))=MONTH($C212),DATE(YEAR(N213),MONTH(N213),DAY(N213)+1),"")</f>
        <v>45913</v>
      </c>
      <c r="P213" s="13">
        <f t="shared" ref="P213" si="422">IF(MONTH(DATE(YEAR(O213),MONTH(O213),DAY(O213)+1))=MONTH($C212),DATE(YEAR(O213),MONTH(O213),DAY(O213)+1),"")</f>
        <v>45914</v>
      </c>
      <c r="Q213" s="13">
        <f t="shared" ref="Q213" si="423">IF(MONTH(DATE(YEAR(P213),MONTH(P213),DAY(P213)+1))=MONTH($C212),DATE(YEAR(P213),MONTH(P213),DAY(P213)+1),"")</f>
        <v>45915</v>
      </c>
      <c r="R213" s="13">
        <f t="shared" ref="R213" si="424">IF(MONTH(DATE(YEAR(Q213),MONTH(Q213),DAY(Q213)+1))=MONTH($C212),DATE(YEAR(Q213),MONTH(Q213),DAY(Q213)+1),"")</f>
        <v>45916</v>
      </c>
      <c r="S213" s="13">
        <f t="shared" ref="S213" si="425">IF(MONTH(DATE(YEAR(R213),MONTH(R213),DAY(R213)+1))=MONTH($C212),DATE(YEAR(R213),MONTH(R213),DAY(R213)+1),"")</f>
        <v>45917</v>
      </c>
      <c r="T213" s="13">
        <f t="shared" ref="T213" si="426">IF(MONTH(DATE(YEAR(S213),MONTH(S213),DAY(S213)+1))=MONTH($C212),DATE(YEAR(S213),MONTH(S213),DAY(S213)+1),"")</f>
        <v>45918</v>
      </c>
      <c r="U213" s="13">
        <f t="shared" ref="U213" si="427">IF(MONTH(DATE(YEAR(T213),MONTH(T213),DAY(T213)+1))=MONTH($C212),DATE(YEAR(T213),MONTH(T213),DAY(T213)+1),"")</f>
        <v>45919</v>
      </c>
      <c r="V213" s="13">
        <f t="shared" ref="V213" si="428">IF(MONTH(DATE(YEAR(U213),MONTH(U213),DAY(U213)+1))=MONTH($C212),DATE(YEAR(U213),MONTH(U213),DAY(U213)+1),"")</f>
        <v>45920</v>
      </c>
      <c r="W213" s="13">
        <f t="shared" ref="W213" si="429">IF(MONTH(DATE(YEAR(V213),MONTH(V213),DAY(V213)+1))=MONTH($C212),DATE(YEAR(V213),MONTH(V213),DAY(V213)+1),"")</f>
        <v>45921</v>
      </c>
      <c r="X213" s="13">
        <f t="shared" ref="X213" si="430">IF(MONTH(DATE(YEAR(W213),MONTH(W213),DAY(W213)+1))=MONTH($C212),DATE(YEAR(W213),MONTH(W213),DAY(W213)+1),"")</f>
        <v>45922</v>
      </c>
      <c r="Y213" s="13">
        <f t="shared" ref="Y213" si="431">IF(MONTH(DATE(YEAR(X213),MONTH(X213),DAY(X213)+1))=MONTH($C212),DATE(YEAR(X213),MONTH(X213),DAY(X213)+1),"")</f>
        <v>45923</v>
      </c>
      <c r="Z213" s="13">
        <f t="shared" ref="Z213" si="432">IF(MONTH(DATE(YEAR(Y213),MONTH(Y213),DAY(Y213)+1))=MONTH($C212),DATE(YEAR(Y213),MONTH(Y213),DAY(Y213)+1),"")</f>
        <v>45924</v>
      </c>
      <c r="AA213" s="13">
        <f t="shared" ref="AA213" si="433">IF(MONTH(DATE(YEAR(Z213),MONTH(Z213),DAY(Z213)+1))=MONTH($C212),DATE(YEAR(Z213),MONTH(Z213),DAY(Z213)+1),"")</f>
        <v>45925</v>
      </c>
      <c r="AB213" s="13">
        <f t="shared" ref="AB213" si="434">IF(MONTH(DATE(YEAR(AA213),MONTH(AA213),DAY(AA213)+1))=MONTH($C212),DATE(YEAR(AA213),MONTH(AA213),DAY(AA213)+1),"")</f>
        <v>45926</v>
      </c>
      <c r="AC213" s="13">
        <f t="shared" ref="AC213" si="435">IF(MONTH(DATE(YEAR(AB213),MONTH(AB213),DAY(AB213)+1))=MONTH($C212),DATE(YEAR(AB213),MONTH(AB213),DAY(AB213)+1),"")</f>
        <v>45927</v>
      </c>
      <c r="AD213" s="13">
        <f t="shared" ref="AD213" si="436">IF(MONTH(DATE(YEAR(AC213),MONTH(AC213),DAY(AC213)+1))=MONTH($C212),DATE(YEAR(AC213),MONTH(AC213),DAY(AC213)+1),"")</f>
        <v>45928</v>
      </c>
      <c r="AE213" s="13">
        <f t="shared" ref="AE213" si="437">IF(MONTH(DATE(YEAR(AD213),MONTH(AD213),DAY(AD213)+1))=MONTH($C212),DATE(YEAR(AD213),MONTH(AD213),DAY(AD213)+1),"")</f>
        <v>45929</v>
      </c>
      <c r="AF213" s="13">
        <f t="shared" ref="AF213" si="438">IF(MONTH(DATE(YEAR(AE213),MONTH(AE213),DAY(AE213)+1))=MONTH($C212),DATE(YEAR(AE213),MONTH(AE213),DAY(AE213)+1),"")</f>
        <v>45930</v>
      </c>
      <c r="AG213" s="32" t="str">
        <f t="shared" ref="AG213" si="439">IF(MONTH(DATE(YEAR(AF213),MONTH(AF213),DAY(AF213)+1))=MONTH($C212),DATE(YEAR(AF213),MONTH(AF213),DAY(AF213)+1),"")</f>
        <v/>
      </c>
      <c r="AH213" s="249"/>
      <c r="AI213" s="206"/>
      <c r="AJ213" s="207"/>
      <c r="AK213" s="208"/>
      <c r="AL213" s="242"/>
      <c r="AM213" s="243"/>
      <c r="AN213" s="235"/>
      <c r="AO213" s="216"/>
      <c r="AP213" s="190"/>
      <c r="AQ213" s="191"/>
      <c r="AR213" s="177"/>
    </row>
    <row r="214" spans="1:45" s="4" customFormat="1" ht="12.95" hidden="1" customHeight="1" outlineLevel="1" x14ac:dyDescent="0.15">
      <c r="A214" s="2"/>
      <c r="B214" s="12" t="s">
        <v>2</v>
      </c>
      <c r="C214" s="14" t="str">
        <f t="shared" ref="C214:AG214" si="440">TEXT(C213,"aaa")</f>
        <v>月</v>
      </c>
      <c r="D214" s="14" t="str">
        <f t="shared" si="440"/>
        <v>火</v>
      </c>
      <c r="E214" s="14" t="str">
        <f t="shared" si="440"/>
        <v>水</v>
      </c>
      <c r="F214" s="19" t="str">
        <f t="shared" si="440"/>
        <v>木</v>
      </c>
      <c r="G214" s="14" t="str">
        <f t="shared" si="440"/>
        <v>金</v>
      </c>
      <c r="H214" s="14" t="str">
        <f t="shared" si="440"/>
        <v>土</v>
      </c>
      <c r="I214" s="14" t="str">
        <f t="shared" si="440"/>
        <v>日</v>
      </c>
      <c r="J214" s="14" t="str">
        <f t="shared" si="440"/>
        <v>月</v>
      </c>
      <c r="K214" s="14" t="str">
        <f t="shared" si="440"/>
        <v>火</v>
      </c>
      <c r="L214" s="14" t="str">
        <f t="shared" si="440"/>
        <v>水</v>
      </c>
      <c r="M214" s="14" t="str">
        <f t="shared" si="440"/>
        <v>木</v>
      </c>
      <c r="N214" s="14" t="str">
        <f t="shared" si="440"/>
        <v>金</v>
      </c>
      <c r="O214" s="14" t="str">
        <f t="shared" si="440"/>
        <v>土</v>
      </c>
      <c r="P214" s="14" t="str">
        <f t="shared" si="440"/>
        <v>日</v>
      </c>
      <c r="Q214" s="14" t="str">
        <f t="shared" si="440"/>
        <v>月</v>
      </c>
      <c r="R214" s="14" t="str">
        <f t="shared" si="440"/>
        <v>火</v>
      </c>
      <c r="S214" s="14" t="str">
        <f t="shared" si="440"/>
        <v>水</v>
      </c>
      <c r="T214" s="14" t="str">
        <f t="shared" si="440"/>
        <v>木</v>
      </c>
      <c r="U214" s="14" t="str">
        <f t="shared" si="440"/>
        <v>金</v>
      </c>
      <c r="V214" s="14" t="str">
        <f t="shared" si="440"/>
        <v>土</v>
      </c>
      <c r="W214" s="14" t="str">
        <f t="shared" si="440"/>
        <v>日</v>
      </c>
      <c r="X214" s="14" t="str">
        <f t="shared" si="440"/>
        <v>月</v>
      </c>
      <c r="Y214" s="14" t="str">
        <f t="shared" si="440"/>
        <v>火</v>
      </c>
      <c r="Z214" s="14" t="str">
        <f t="shared" si="440"/>
        <v>水</v>
      </c>
      <c r="AA214" s="14" t="str">
        <f t="shared" si="440"/>
        <v>木</v>
      </c>
      <c r="AB214" s="14" t="str">
        <f t="shared" si="440"/>
        <v>金</v>
      </c>
      <c r="AC214" s="14" t="str">
        <f t="shared" si="440"/>
        <v>土</v>
      </c>
      <c r="AD214" s="14" t="str">
        <f t="shared" si="440"/>
        <v>日</v>
      </c>
      <c r="AE214" s="14" t="str">
        <f t="shared" si="440"/>
        <v>月</v>
      </c>
      <c r="AF214" s="14" t="str">
        <f t="shared" si="440"/>
        <v>火</v>
      </c>
      <c r="AG214" s="77" t="str">
        <f t="shared" si="440"/>
        <v/>
      </c>
      <c r="AH214" s="249"/>
      <c r="AI214" s="193" t="s">
        <v>42</v>
      </c>
      <c r="AJ214" s="247" t="s">
        <v>12</v>
      </c>
      <c r="AK214" s="195" t="s">
        <v>49</v>
      </c>
      <c r="AL214" s="236" t="s">
        <v>42</v>
      </c>
      <c r="AM214" s="238" t="s">
        <v>13</v>
      </c>
      <c r="AN214" s="234">
        <f>COUNT(C213:AG213)</f>
        <v>30</v>
      </c>
      <c r="AO214" s="215">
        <f>AN214-AH214</f>
        <v>30</v>
      </c>
      <c r="AP214" s="215">
        <f>SUM(AO$8:AO216)</f>
        <v>1022</v>
      </c>
      <c r="AQ214" s="56"/>
      <c r="AR214" s="55"/>
    </row>
    <row r="215" spans="1:45" s="4" customFormat="1" ht="27" hidden="1" customHeight="1" outlineLevel="1" x14ac:dyDescent="0.15">
      <c r="A215" s="3"/>
      <c r="B215" s="185" t="s">
        <v>3</v>
      </c>
      <c r="C215" s="187" t="str">
        <f>IFERROR(VLOOKUP(C213,祝日一覧!$A:$C,3,FALSE),"")</f>
        <v/>
      </c>
      <c r="D215" s="187" t="str">
        <f>IFERROR(VLOOKUP(D213,祝日一覧!$A:$C,3,FALSE),"")</f>
        <v/>
      </c>
      <c r="E215" s="187" t="str">
        <f>IFERROR(VLOOKUP(E213,祝日一覧!$A:$C,3,FALSE),"")</f>
        <v/>
      </c>
      <c r="F215" s="187" t="str">
        <f>IFERROR(VLOOKUP(F213,祝日一覧!$A:$C,3,FALSE),"")</f>
        <v/>
      </c>
      <c r="G215" s="187" t="str">
        <f>IFERROR(VLOOKUP(G213,祝日一覧!$A:$C,3,FALSE),"")</f>
        <v/>
      </c>
      <c r="H215" s="187" t="str">
        <f>IFERROR(VLOOKUP(H213,祝日一覧!$A:$C,3,FALSE),"")</f>
        <v/>
      </c>
      <c r="I215" s="187" t="str">
        <f>IFERROR(VLOOKUP(I213,祝日一覧!$A:$C,3,FALSE),"")</f>
        <v/>
      </c>
      <c r="J215" s="187" t="str">
        <f>IFERROR(VLOOKUP(J213,祝日一覧!$A:$C,3,FALSE),"")</f>
        <v/>
      </c>
      <c r="K215" s="187" t="str">
        <f>IFERROR(VLOOKUP(K213,祝日一覧!$A:$C,3,FALSE),"")</f>
        <v/>
      </c>
      <c r="L215" s="187" t="str">
        <f>IFERROR(VLOOKUP(L213,祝日一覧!$A:$C,3,FALSE),"")</f>
        <v/>
      </c>
      <c r="M215" s="187" t="str">
        <f>IFERROR(VLOOKUP(M213,祝日一覧!$A:$C,3,FALSE),"")</f>
        <v/>
      </c>
      <c r="N215" s="187" t="str">
        <f>IFERROR(VLOOKUP(N213,祝日一覧!$A:$C,3,FALSE),"")</f>
        <v/>
      </c>
      <c r="O215" s="187" t="str">
        <f>IFERROR(VLOOKUP(O213,祝日一覧!$A:$C,3,FALSE),"")</f>
        <v/>
      </c>
      <c r="P215" s="187" t="str">
        <f>IFERROR(VLOOKUP(P213,祝日一覧!$A:$C,3,FALSE),"")</f>
        <v/>
      </c>
      <c r="Q215" s="187" t="str">
        <f>IFERROR(VLOOKUP(Q213,祝日一覧!$A:$C,3,FALSE),"")</f>
        <v>敬老の日</v>
      </c>
      <c r="R215" s="187" t="str">
        <f>IFERROR(VLOOKUP(R213,祝日一覧!$A:$C,3,FALSE),"")</f>
        <v/>
      </c>
      <c r="S215" s="187" t="str">
        <f>IFERROR(VLOOKUP(S213,祝日一覧!$A:$C,3,FALSE),"")</f>
        <v/>
      </c>
      <c r="T215" s="187" t="str">
        <f>IFERROR(VLOOKUP(T213,祝日一覧!$A:$C,3,FALSE),"")</f>
        <v/>
      </c>
      <c r="U215" s="187" t="str">
        <f>IFERROR(VLOOKUP(U213,祝日一覧!$A:$C,3,FALSE),"")</f>
        <v/>
      </c>
      <c r="V215" s="187" t="str">
        <f>IFERROR(VLOOKUP(V213,祝日一覧!$A:$C,3,FALSE),"")</f>
        <v/>
      </c>
      <c r="W215" s="187" t="str">
        <f>IFERROR(VLOOKUP(W213,祝日一覧!$A:$C,3,FALSE),"")</f>
        <v/>
      </c>
      <c r="X215" s="187" t="str">
        <f>IFERROR(VLOOKUP(X213,祝日一覧!$A:$C,3,FALSE),"")</f>
        <v/>
      </c>
      <c r="Y215" s="187" t="str">
        <f>IFERROR(VLOOKUP(Y213,祝日一覧!$A:$C,3,FALSE),"")</f>
        <v>秋分の日</v>
      </c>
      <c r="Z215" s="187" t="str">
        <f>IFERROR(VLOOKUP(Z213,祝日一覧!$A:$C,3,FALSE),"")</f>
        <v/>
      </c>
      <c r="AA215" s="187" t="str">
        <f>IFERROR(VLOOKUP(AA213,祝日一覧!$A:$C,3,FALSE),"")</f>
        <v/>
      </c>
      <c r="AB215" s="187" t="str">
        <f>IFERROR(VLOOKUP(AB213,祝日一覧!$A:$C,3,FALSE),"")</f>
        <v/>
      </c>
      <c r="AC215" s="187" t="str">
        <f>IFERROR(VLOOKUP(AC213,祝日一覧!$A:$C,3,FALSE),"")</f>
        <v/>
      </c>
      <c r="AD215" s="187" t="str">
        <f>IFERROR(VLOOKUP(AD213,祝日一覧!$A:$C,3,FALSE),"")</f>
        <v/>
      </c>
      <c r="AE215" s="187" t="str">
        <f>IFERROR(VLOOKUP(AE213,祝日一覧!$A:$C,3,FALSE),"")</f>
        <v/>
      </c>
      <c r="AF215" s="187" t="str">
        <f>IFERROR(VLOOKUP(AF213,祝日一覧!$A:$C,3,FALSE),"")</f>
        <v/>
      </c>
      <c r="AG215" s="229" t="str">
        <f>IFERROR(VLOOKUP(AG213,祝日一覧!$A:$C,3,FALSE),"")</f>
        <v/>
      </c>
      <c r="AH215" s="249"/>
      <c r="AI215" s="193"/>
      <c r="AJ215" s="247"/>
      <c r="AK215" s="195"/>
      <c r="AL215" s="237"/>
      <c r="AM215" s="239"/>
      <c r="AN215" s="235"/>
      <c r="AO215" s="216"/>
      <c r="AP215" s="216"/>
      <c r="AQ215" s="57"/>
      <c r="AR215" s="58"/>
    </row>
    <row r="216" spans="1:45" s="4" customFormat="1" ht="20.100000000000001" hidden="1" customHeight="1" outlineLevel="1" thickBot="1" x14ac:dyDescent="0.2">
      <c r="B216" s="228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30"/>
      <c r="AH216" s="250"/>
      <c r="AI216" s="5"/>
      <c r="AJ216" s="66" t="e">
        <f>AVERAGE(AJ217:AJ222)</f>
        <v>#DIV/0!</v>
      </c>
      <c r="AK216" s="33" t="e">
        <f>IF(AJ216&gt;=0.285,"達成","未")</f>
        <v>#DIV/0!</v>
      </c>
      <c r="AL216" s="116"/>
      <c r="AM216" s="117">
        <f>AVERAGE(AM217:AM221)</f>
        <v>0.32700421940928265</v>
      </c>
      <c r="AN216" s="109" t="s">
        <v>69</v>
      </c>
      <c r="AO216" s="93" t="s">
        <v>70</v>
      </c>
      <c r="AP216" s="94" t="s">
        <v>71</v>
      </c>
      <c r="AQ216" s="96" t="s">
        <v>72</v>
      </c>
      <c r="AR216" s="96" t="s">
        <v>59</v>
      </c>
      <c r="AS216" s="88" t="s">
        <v>68</v>
      </c>
    </row>
    <row r="217" spans="1:45" s="4" customFormat="1" ht="20.100000000000001" hidden="1" customHeight="1" outlineLevel="1" x14ac:dyDescent="0.15">
      <c r="B217" s="69" t="str">
        <f>IF($R$5&lt;&gt;"",$R$5,"-")</f>
        <v>松江　氏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98"/>
      <c r="AH217" s="132" t="str">
        <f t="shared" ref="AH217:AH222" si="441">IF(B217="-",B217,"手入力")</f>
        <v>手入力</v>
      </c>
      <c r="AI217" s="63">
        <f t="shared" ref="AI217:AI222" si="442">AQ217</f>
        <v>0</v>
      </c>
      <c r="AJ217" s="64" t="str">
        <f>IFERROR(AI217/AO217,"")</f>
        <v/>
      </c>
      <c r="AK217" s="106" t="str">
        <f>IFERROR(IF(B217="-",B217,IF(AI217/AO217&gt;=0.285,"達成","未")),"-")</f>
        <v>-</v>
      </c>
      <c r="AL217" s="126">
        <f>AR217</f>
        <v>52</v>
      </c>
      <c r="AM217" s="127">
        <f>IFERROR(AL217/AP217,"")</f>
        <v>0.32911392405063289</v>
      </c>
      <c r="AN217" s="44">
        <f>COUNT(C213:AG213)</f>
        <v>30</v>
      </c>
      <c r="AO217" s="111">
        <f>IF(OR(B217="-",B217=""),0,IFERROR(AN217-AH217,))</f>
        <v>0</v>
      </c>
      <c r="AP217" s="75">
        <f>AO217+AP205</f>
        <v>158</v>
      </c>
      <c r="AQ217" s="74">
        <f>COUNTIF(C217:AG217,"○")</f>
        <v>0</v>
      </c>
      <c r="AR217" s="74">
        <f>AR205+AQ217</f>
        <v>52</v>
      </c>
      <c r="AS217" s="76">
        <f>IF(AS218&gt;=1,0,IF(SUM(AO217:AO222)=0,1,IF(AK216="達成",1,0)))</f>
        <v>0</v>
      </c>
    </row>
    <row r="218" spans="1:45" s="4" customFormat="1" ht="20.100000000000001" hidden="1" customHeight="1" outlineLevel="1" x14ac:dyDescent="0.15">
      <c r="B218" s="60" t="str">
        <f>IF($S$5&lt;&gt;"",$S$5,"-")</f>
        <v>大田　氏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77"/>
      <c r="AH218" s="130" t="str">
        <f t="shared" si="441"/>
        <v>手入力</v>
      </c>
      <c r="AI218" s="65">
        <f t="shared" si="442"/>
        <v>0</v>
      </c>
      <c r="AJ218" s="53" t="str">
        <f>IFERROR(AI218/AO218,"")</f>
        <v/>
      </c>
      <c r="AK218" s="107" t="str">
        <f t="shared" ref="AK218:AK222" si="443">IFERROR(IF(B218="-",B218,IF(AI218/AO218&gt;=0.285,"達成","未")),"-")</f>
        <v>-</v>
      </c>
      <c r="AL218" s="128">
        <f>AR218</f>
        <v>51</v>
      </c>
      <c r="AM218" s="121">
        <f>IFERROR(AL218/AP218,"")</f>
        <v>0.32278481012658228</v>
      </c>
      <c r="AN218" s="44">
        <f>COUNT(C213:AG213)</f>
        <v>30</v>
      </c>
      <c r="AO218" s="111">
        <f>IF(OR(B218="-",B218=""),0,IFERROR(AN218-AH218,))</f>
        <v>0</v>
      </c>
      <c r="AP218" s="75">
        <f>AO218+AP206</f>
        <v>158</v>
      </c>
      <c r="AQ218" s="75">
        <f>COUNTIF(C218:AG218,"○")</f>
        <v>0</v>
      </c>
      <c r="AR218" s="75">
        <f>AR206+AQ218</f>
        <v>51</v>
      </c>
      <c r="AS218" s="49">
        <f>COUNTIF(AH217:AH222,"手入力")</f>
        <v>3</v>
      </c>
    </row>
    <row r="219" spans="1:45" s="4" customFormat="1" ht="20.100000000000001" hidden="1" customHeight="1" outlineLevel="1" x14ac:dyDescent="0.15">
      <c r="B219" s="60" t="str">
        <f>IF($T$5&lt;&gt;"",$T$5,"-")</f>
        <v>浜田　氏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77"/>
      <c r="AH219" s="130" t="str">
        <f t="shared" si="441"/>
        <v>手入力</v>
      </c>
      <c r="AI219" s="65">
        <f t="shared" si="442"/>
        <v>0</v>
      </c>
      <c r="AJ219" s="53" t="str">
        <f>IFERROR(AI219/AO219,"")</f>
        <v/>
      </c>
      <c r="AK219" s="107" t="str">
        <f t="shared" si="443"/>
        <v>-</v>
      </c>
      <c r="AL219" s="128">
        <f>AR219</f>
        <v>52</v>
      </c>
      <c r="AM219" s="121">
        <f>IFERROR(AL219/AP219,"")</f>
        <v>0.32911392405063289</v>
      </c>
      <c r="AN219" s="44">
        <f>COUNT(C213:AG213)</f>
        <v>30</v>
      </c>
      <c r="AO219" s="111">
        <f t="shared" ref="AO219:AO222" si="444">IF(OR(B219="-",B219=""),0,IFERROR(AN219-AH219,))</f>
        <v>0</v>
      </c>
      <c r="AP219" s="75">
        <f t="shared" ref="AP219:AP222" si="445">AO219+AP207</f>
        <v>158</v>
      </c>
      <c r="AQ219" s="75">
        <f>COUNTIF(C219:AG219,"○")</f>
        <v>0</v>
      </c>
      <c r="AR219" s="75">
        <f t="shared" ref="AR219:AR221" si="446">AR207+AQ219</f>
        <v>52</v>
      </c>
      <c r="AS219" s="49"/>
    </row>
    <row r="220" spans="1:45" s="4" customFormat="1" ht="20.100000000000001" hidden="1" customHeight="1" outlineLevel="1" x14ac:dyDescent="0.15">
      <c r="B220" s="60" t="str">
        <f>IF($U$5&lt;&gt;"",$U$5,"-")</f>
        <v>-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77"/>
      <c r="AH220" s="130" t="str">
        <f t="shared" si="441"/>
        <v>-</v>
      </c>
      <c r="AI220" s="65">
        <f t="shared" si="442"/>
        <v>0</v>
      </c>
      <c r="AJ220" s="53" t="str">
        <f t="shared" ref="AJ220:AJ221" si="447">IFERROR(AI220/AO220,"")</f>
        <v/>
      </c>
      <c r="AK220" s="107" t="str">
        <f t="shared" si="443"/>
        <v>-</v>
      </c>
      <c r="AL220" s="128">
        <f>AR220</f>
        <v>0</v>
      </c>
      <c r="AM220" s="121" t="str">
        <f>IFERROR(AL220/AP220,"")</f>
        <v/>
      </c>
      <c r="AN220" s="44">
        <f>COUNT(C213:AG213)</f>
        <v>30</v>
      </c>
      <c r="AO220" s="111">
        <f t="shared" si="444"/>
        <v>0</v>
      </c>
      <c r="AP220" s="75">
        <f t="shared" si="445"/>
        <v>0</v>
      </c>
      <c r="AQ220" s="75">
        <f>COUNTIF(C220:AG220,"○")</f>
        <v>0</v>
      </c>
      <c r="AR220" s="75">
        <f t="shared" si="446"/>
        <v>0</v>
      </c>
      <c r="AS220" s="49"/>
    </row>
    <row r="221" spans="1:45" s="4" customFormat="1" ht="20.100000000000001" hidden="1" customHeight="1" outlineLevel="1" x14ac:dyDescent="0.15">
      <c r="B221" s="60" t="str">
        <f>IF($V$5&lt;&gt;"",$V$5,"-")</f>
        <v>-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77"/>
      <c r="AH221" s="130" t="str">
        <f t="shared" si="441"/>
        <v>-</v>
      </c>
      <c r="AI221" s="65">
        <f t="shared" si="442"/>
        <v>0</v>
      </c>
      <c r="AJ221" s="53" t="str">
        <f t="shared" si="447"/>
        <v/>
      </c>
      <c r="AK221" s="107" t="str">
        <f t="shared" si="443"/>
        <v>-</v>
      </c>
      <c r="AL221" s="128">
        <f>AR221</f>
        <v>0</v>
      </c>
      <c r="AM221" s="121" t="str">
        <f>IFERROR(AL221/AP221,"")</f>
        <v/>
      </c>
      <c r="AN221" s="44">
        <f>COUNT(C213:AG213)</f>
        <v>30</v>
      </c>
      <c r="AO221" s="111">
        <f t="shared" si="444"/>
        <v>0</v>
      </c>
      <c r="AP221" s="75">
        <f t="shared" si="445"/>
        <v>0</v>
      </c>
      <c r="AQ221" s="75">
        <f>COUNTIF(C221:AG221,"○")</f>
        <v>0</v>
      </c>
      <c r="AR221" s="75">
        <f t="shared" si="446"/>
        <v>0</v>
      </c>
      <c r="AS221" s="49"/>
    </row>
    <row r="222" spans="1:45" s="4" customFormat="1" ht="20.100000000000001" hidden="1" customHeight="1" outlineLevel="1" thickBot="1" x14ac:dyDescent="0.2">
      <c r="B222" s="61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79"/>
      <c r="AH222" s="131" t="str">
        <f t="shared" si="441"/>
        <v>-</v>
      </c>
      <c r="AI222" s="5">
        <f t="shared" si="442"/>
        <v>0</v>
      </c>
      <c r="AJ222" s="66" t="str">
        <f>IFERROR(AI222/AO222,"")</f>
        <v/>
      </c>
      <c r="AK222" s="33" t="str">
        <f t="shared" si="443"/>
        <v>-</v>
      </c>
      <c r="AL222" s="122">
        <f t="shared" ref="AL222" si="448">AR222</f>
        <v>0</v>
      </c>
      <c r="AM222" s="117" t="str">
        <f t="shared" ref="AM222" si="449">IFERROR(AL222/AP222,"")</f>
        <v/>
      </c>
      <c r="AN222" s="44">
        <f>COUNT(C213:AG213)</f>
        <v>30</v>
      </c>
      <c r="AO222" s="111">
        <f t="shared" si="444"/>
        <v>0</v>
      </c>
      <c r="AP222" s="75">
        <f t="shared" si="445"/>
        <v>0</v>
      </c>
      <c r="AQ222" s="75">
        <f t="shared" ref="AQ222" si="450">COUNTIF(C222:AG222,"○")</f>
        <v>0</v>
      </c>
      <c r="AR222" s="75">
        <f>AR210+AQ222</f>
        <v>0</v>
      </c>
      <c r="AS222" s="49"/>
    </row>
    <row r="223" spans="1:45" ht="14.25" hidden="1" outlineLevel="1" thickBot="1" x14ac:dyDescent="0.2">
      <c r="AR223" s="35"/>
    </row>
    <row r="224" spans="1:45" s="4" customFormat="1" ht="12.95" hidden="1" customHeight="1" outlineLevel="1" x14ac:dyDescent="0.15">
      <c r="A224" s="2"/>
      <c r="B224" s="85" t="s">
        <v>0</v>
      </c>
      <c r="C224" s="199">
        <f>DATE(YEAR(C212),MONTH(C212)+1,DAY(C212))</f>
        <v>45931</v>
      </c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48" t="s">
        <v>17</v>
      </c>
      <c r="AI224" s="203" t="s">
        <v>48</v>
      </c>
      <c r="AJ224" s="204"/>
      <c r="AK224" s="205"/>
      <c r="AL224" s="240" t="s">
        <v>11</v>
      </c>
      <c r="AM224" s="241"/>
      <c r="AN224" s="234" t="s">
        <v>16</v>
      </c>
      <c r="AO224" s="215" t="s">
        <v>18</v>
      </c>
      <c r="AP224" s="189" t="s">
        <v>19</v>
      </c>
      <c r="AQ224" s="191"/>
      <c r="AR224" s="177"/>
    </row>
    <row r="225" spans="1:45" s="4" customFormat="1" ht="12.95" hidden="1" customHeight="1" outlineLevel="1" x14ac:dyDescent="0.15">
      <c r="A225" s="2"/>
      <c r="B225" s="12" t="s">
        <v>1</v>
      </c>
      <c r="C225" s="13">
        <f>DATE(YEAR(C224),MONTH(C224),DAY(C224))</f>
        <v>45931</v>
      </c>
      <c r="D225" s="13">
        <f>IF(MONTH(DATE(YEAR(C225),MONTH(C225),DAY(C225)+1))=MONTH($C224),DATE(YEAR(C225),MONTH(C225),DAY(C225)+1),"")</f>
        <v>45932</v>
      </c>
      <c r="E225" s="13">
        <f t="shared" ref="E225" si="451">IF(MONTH(DATE(YEAR(D225),MONTH(D225),DAY(D225)+1))=MONTH($C224),DATE(YEAR(D225),MONTH(D225),DAY(D225)+1),"")</f>
        <v>45933</v>
      </c>
      <c r="F225" s="18">
        <f t="shared" ref="F225" si="452">IF(MONTH(DATE(YEAR(E225),MONTH(E225),DAY(E225)+1))=MONTH($C224),DATE(YEAR(E225),MONTH(E225),DAY(E225)+1),"")</f>
        <v>45934</v>
      </c>
      <c r="G225" s="13">
        <f t="shared" ref="G225" si="453">IF(MONTH(DATE(YEAR(F225),MONTH(F225),DAY(F225)+1))=MONTH($C224),DATE(YEAR(F225),MONTH(F225),DAY(F225)+1),"")</f>
        <v>45935</v>
      </c>
      <c r="H225" s="13">
        <f t="shared" ref="H225" si="454">IF(MONTH(DATE(YEAR(G225),MONTH(G225),DAY(G225)+1))=MONTH($C224),DATE(YEAR(G225),MONTH(G225),DAY(G225)+1),"")</f>
        <v>45936</v>
      </c>
      <c r="I225" s="13">
        <f t="shared" ref="I225" si="455">IF(MONTH(DATE(YEAR(H225),MONTH(H225),DAY(H225)+1))=MONTH($C224),DATE(YEAR(H225),MONTH(H225),DAY(H225)+1),"")</f>
        <v>45937</v>
      </c>
      <c r="J225" s="13">
        <f t="shared" ref="J225" si="456">IF(MONTH(DATE(YEAR(I225),MONTH(I225),DAY(I225)+1))=MONTH($C224),DATE(YEAR(I225),MONTH(I225),DAY(I225)+1),"")</f>
        <v>45938</v>
      </c>
      <c r="K225" s="13">
        <f t="shared" ref="K225" si="457">IF(MONTH(DATE(YEAR(J225),MONTH(J225),DAY(J225)+1))=MONTH($C224),DATE(YEAR(J225),MONTH(J225),DAY(J225)+1),"")</f>
        <v>45939</v>
      </c>
      <c r="L225" s="13">
        <f t="shared" ref="L225" si="458">IF(MONTH(DATE(YEAR(K225),MONTH(K225),DAY(K225)+1))=MONTH($C224),DATE(YEAR(K225),MONTH(K225),DAY(K225)+1),"")</f>
        <v>45940</v>
      </c>
      <c r="M225" s="13">
        <f t="shared" ref="M225" si="459">IF(MONTH(DATE(YEAR(L225),MONTH(L225),DAY(L225)+1))=MONTH($C224),DATE(YEAR(L225),MONTH(L225),DAY(L225)+1),"")</f>
        <v>45941</v>
      </c>
      <c r="N225" s="13">
        <f t="shared" ref="N225" si="460">IF(MONTH(DATE(YEAR(M225),MONTH(M225),DAY(M225)+1))=MONTH($C224),DATE(YEAR(M225),MONTH(M225),DAY(M225)+1),"")</f>
        <v>45942</v>
      </c>
      <c r="O225" s="13">
        <f t="shared" ref="O225" si="461">IF(MONTH(DATE(YEAR(N225),MONTH(N225),DAY(N225)+1))=MONTH($C224),DATE(YEAR(N225),MONTH(N225),DAY(N225)+1),"")</f>
        <v>45943</v>
      </c>
      <c r="P225" s="13">
        <f t="shared" ref="P225" si="462">IF(MONTH(DATE(YEAR(O225),MONTH(O225),DAY(O225)+1))=MONTH($C224),DATE(YEAR(O225),MONTH(O225),DAY(O225)+1),"")</f>
        <v>45944</v>
      </c>
      <c r="Q225" s="13">
        <f t="shared" ref="Q225" si="463">IF(MONTH(DATE(YEAR(P225),MONTH(P225),DAY(P225)+1))=MONTH($C224),DATE(YEAR(P225),MONTH(P225),DAY(P225)+1),"")</f>
        <v>45945</v>
      </c>
      <c r="R225" s="13">
        <f t="shared" ref="R225" si="464">IF(MONTH(DATE(YEAR(Q225),MONTH(Q225),DAY(Q225)+1))=MONTH($C224),DATE(YEAR(Q225),MONTH(Q225),DAY(Q225)+1),"")</f>
        <v>45946</v>
      </c>
      <c r="S225" s="13">
        <f t="shared" ref="S225" si="465">IF(MONTH(DATE(YEAR(R225),MONTH(R225),DAY(R225)+1))=MONTH($C224),DATE(YEAR(R225),MONTH(R225),DAY(R225)+1),"")</f>
        <v>45947</v>
      </c>
      <c r="T225" s="13">
        <f t="shared" ref="T225" si="466">IF(MONTH(DATE(YEAR(S225),MONTH(S225),DAY(S225)+1))=MONTH($C224),DATE(YEAR(S225),MONTH(S225),DAY(S225)+1),"")</f>
        <v>45948</v>
      </c>
      <c r="U225" s="13">
        <f t="shared" ref="U225" si="467">IF(MONTH(DATE(YEAR(T225),MONTH(T225),DAY(T225)+1))=MONTH($C224),DATE(YEAR(T225),MONTH(T225),DAY(T225)+1),"")</f>
        <v>45949</v>
      </c>
      <c r="V225" s="13">
        <f t="shared" ref="V225" si="468">IF(MONTH(DATE(YEAR(U225),MONTH(U225),DAY(U225)+1))=MONTH($C224),DATE(YEAR(U225),MONTH(U225),DAY(U225)+1),"")</f>
        <v>45950</v>
      </c>
      <c r="W225" s="13">
        <f t="shared" ref="W225" si="469">IF(MONTH(DATE(YEAR(V225),MONTH(V225),DAY(V225)+1))=MONTH($C224),DATE(YEAR(V225),MONTH(V225),DAY(V225)+1),"")</f>
        <v>45951</v>
      </c>
      <c r="X225" s="13">
        <f t="shared" ref="X225" si="470">IF(MONTH(DATE(YEAR(W225),MONTH(W225),DAY(W225)+1))=MONTH($C224),DATE(YEAR(W225),MONTH(W225),DAY(W225)+1),"")</f>
        <v>45952</v>
      </c>
      <c r="Y225" s="13">
        <f t="shared" ref="Y225" si="471">IF(MONTH(DATE(YEAR(X225),MONTH(X225),DAY(X225)+1))=MONTH($C224),DATE(YEAR(X225),MONTH(X225),DAY(X225)+1),"")</f>
        <v>45953</v>
      </c>
      <c r="Z225" s="13">
        <f t="shared" ref="Z225" si="472">IF(MONTH(DATE(YEAR(Y225),MONTH(Y225),DAY(Y225)+1))=MONTH($C224),DATE(YEAR(Y225),MONTH(Y225),DAY(Y225)+1),"")</f>
        <v>45954</v>
      </c>
      <c r="AA225" s="13">
        <f t="shared" ref="AA225" si="473">IF(MONTH(DATE(YEAR(Z225),MONTH(Z225),DAY(Z225)+1))=MONTH($C224),DATE(YEAR(Z225),MONTH(Z225),DAY(Z225)+1),"")</f>
        <v>45955</v>
      </c>
      <c r="AB225" s="13">
        <f t="shared" ref="AB225" si="474">IF(MONTH(DATE(YEAR(AA225),MONTH(AA225),DAY(AA225)+1))=MONTH($C224),DATE(YEAR(AA225),MONTH(AA225),DAY(AA225)+1),"")</f>
        <v>45956</v>
      </c>
      <c r="AC225" s="13">
        <f t="shared" ref="AC225" si="475">IF(MONTH(DATE(YEAR(AB225),MONTH(AB225),DAY(AB225)+1))=MONTH($C224),DATE(YEAR(AB225),MONTH(AB225),DAY(AB225)+1),"")</f>
        <v>45957</v>
      </c>
      <c r="AD225" s="13">
        <f t="shared" ref="AD225" si="476">IF(MONTH(DATE(YEAR(AC225),MONTH(AC225),DAY(AC225)+1))=MONTH($C224),DATE(YEAR(AC225),MONTH(AC225),DAY(AC225)+1),"")</f>
        <v>45958</v>
      </c>
      <c r="AE225" s="13">
        <f t="shared" ref="AE225" si="477">IF(MONTH(DATE(YEAR(AD225),MONTH(AD225),DAY(AD225)+1))=MONTH($C224),DATE(YEAR(AD225),MONTH(AD225),DAY(AD225)+1),"")</f>
        <v>45959</v>
      </c>
      <c r="AF225" s="13">
        <f t="shared" ref="AF225" si="478">IF(MONTH(DATE(YEAR(AE225),MONTH(AE225),DAY(AE225)+1))=MONTH($C224),DATE(YEAR(AE225),MONTH(AE225),DAY(AE225)+1),"")</f>
        <v>45960</v>
      </c>
      <c r="AG225" s="32">
        <f t="shared" ref="AG225" si="479">IF(MONTH(DATE(YEAR(AF225),MONTH(AF225),DAY(AF225)+1))=MONTH($C224),DATE(YEAR(AF225),MONTH(AF225),DAY(AF225)+1),"")</f>
        <v>45961</v>
      </c>
      <c r="AH225" s="249"/>
      <c r="AI225" s="206"/>
      <c r="AJ225" s="207"/>
      <c r="AK225" s="208"/>
      <c r="AL225" s="242"/>
      <c r="AM225" s="243"/>
      <c r="AN225" s="235"/>
      <c r="AO225" s="216"/>
      <c r="AP225" s="190"/>
      <c r="AQ225" s="191"/>
      <c r="AR225" s="177"/>
    </row>
    <row r="226" spans="1:45" s="4" customFormat="1" ht="12.95" hidden="1" customHeight="1" outlineLevel="1" x14ac:dyDescent="0.15">
      <c r="A226" s="2"/>
      <c r="B226" s="12" t="s">
        <v>2</v>
      </c>
      <c r="C226" s="14" t="str">
        <f t="shared" ref="C226:AG226" si="480">TEXT(C225,"aaa")</f>
        <v>水</v>
      </c>
      <c r="D226" s="14" t="str">
        <f t="shared" si="480"/>
        <v>木</v>
      </c>
      <c r="E226" s="14" t="str">
        <f t="shared" si="480"/>
        <v>金</v>
      </c>
      <c r="F226" s="19" t="str">
        <f t="shared" si="480"/>
        <v>土</v>
      </c>
      <c r="G226" s="14" t="str">
        <f t="shared" si="480"/>
        <v>日</v>
      </c>
      <c r="H226" s="14" t="str">
        <f t="shared" si="480"/>
        <v>月</v>
      </c>
      <c r="I226" s="14" t="str">
        <f t="shared" si="480"/>
        <v>火</v>
      </c>
      <c r="J226" s="14" t="str">
        <f t="shared" si="480"/>
        <v>水</v>
      </c>
      <c r="K226" s="14" t="str">
        <f t="shared" si="480"/>
        <v>木</v>
      </c>
      <c r="L226" s="14" t="str">
        <f t="shared" si="480"/>
        <v>金</v>
      </c>
      <c r="M226" s="14" t="str">
        <f t="shared" si="480"/>
        <v>土</v>
      </c>
      <c r="N226" s="14" t="str">
        <f t="shared" si="480"/>
        <v>日</v>
      </c>
      <c r="O226" s="14" t="str">
        <f t="shared" si="480"/>
        <v>月</v>
      </c>
      <c r="P226" s="14" t="str">
        <f t="shared" si="480"/>
        <v>火</v>
      </c>
      <c r="Q226" s="14" t="str">
        <f t="shared" si="480"/>
        <v>水</v>
      </c>
      <c r="R226" s="14" t="str">
        <f t="shared" si="480"/>
        <v>木</v>
      </c>
      <c r="S226" s="14" t="str">
        <f t="shared" si="480"/>
        <v>金</v>
      </c>
      <c r="T226" s="14" t="str">
        <f t="shared" si="480"/>
        <v>土</v>
      </c>
      <c r="U226" s="14" t="str">
        <f t="shared" si="480"/>
        <v>日</v>
      </c>
      <c r="V226" s="14" t="str">
        <f t="shared" si="480"/>
        <v>月</v>
      </c>
      <c r="W226" s="14" t="str">
        <f t="shared" si="480"/>
        <v>火</v>
      </c>
      <c r="X226" s="14" t="str">
        <f t="shared" si="480"/>
        <v>水</v>
      </c>
      <c r="Y226" s="14" t="str">
        <f t="shared" si="480"/>
        <v>木</v>
      </c>
      <c r="Z226" s="14" t="str">
        <f t="shared" si="480"/>
        <v>金</v>
      </c>
      <c r="AA226" s="14" t="str">
        <f t="shared" si="480"/>
        <v>土</v>
      </c>
      <c r="AB226" s="14" t="str">
        <f t="shared" si="480"/>
        <v>日</v>
      </c>
      <c r="AC226" s="14" t="str">
        <f t="shared" si="480"/>
        <v>月</v>
      </c>
      <c r="AD226" s="14" t="str">
        <f t="shared" si="480"/>
        <v>火</v>
      </c>
      <c r="AE226" s="14" t="str">
        <f t="shared" si="480"/>
        <v>水</v>
      </c>
      <c r="AF226" s="14" t="str">
        <f t="shared" si="480"/>
        <v>木</v>
      </c>
      <c r="AG226" s="77" t="str">
        <f t="shared" si="480"/>
        <v>金</v>
      </c>
      <c r="AH226" s="249"/>
      <c r="AI226" s="193" t="s">
        <v>42</v>
      </c>
      <c r="AJ226" s="247" t="s">
        <v>12</v>
      </c>
      <c r="AK226" s="195" t="s">
        <v>49</v>
      </c>
      <c r="AL226" s="236" t="s">
        <v>42</v>
      </c>
      <c r="AM226" s="238" t="s">
        <v>13</v>
      </c>
      <c r="AN226" s="234">
        <f>COUNT(C225:AG225)</f>
        <v>31</v>
      </c>
      <c r="AO226" s="215">
        <f>AN226-AH226</f>
        <v>31</v>
      </c>
      <c r="AP226" s="215">
        <f>SUM(AO$8:AO228)</f>
        <v>1053</v>
      </c>
      <c r="AQ226" s="56"/>
      <c r="AR226" s="55"/>
    </row>
    <row r="227" spans="1:45" s="4" customFormat="1" ht="27" hidden="1" customHeight="1" outlineLevel="1" x14ac:dyDescent="0.15">
      <c r="A227" s="3"/>
      <c r="B227" s="185" t="s">
        <v>3</v>
      </c>
      <c r="C227" s="187" t="str">
        <f>IFERROR(VLOOKUP(C225,祝日一覧!$A:$C,3,FALSE),"")</f>
        <v/>
      </c>
      <c r="D227" s="187" t="str">
        <f>IFERROR(VLOOKUP(D225,祝日一覧!$A:$C,3,FALSE),"")</f>
        <v/>
      </c>
      <c r="E227" s="187" t="str">
        <f>IFERROR(VLOOKUP(E225,祝日一覧!$A:$C,3,FALSE),"")</f>
        <v/>
      </c>
      <c r="F227" s="187" t="str">
        <f>IFERROR(VLOOKUP(F225,祝日一覧!$A:$C,3,FALSE),"")</f>
        <v/>
      </c>
      <c r="G227" s="187" t="str">
        <f>IFERROR(VLOOKUP(G225,祝日一覧!$A:$C,3,FALSE),"")</f>
        <v/>
      </c>
      <c r="H227" s="187" t="str">
        <f>IFERROR(VLOOKUP(H225,祝日一覧!$A:$C,3,FALSE),"")</f>
        <v/>
      </c>
      <c r="I227" s="187" t="str">
        <f>IFERROR(VLOOKUP(I225,祝日一覧!$A:$C,3,FALSE),"")</f>
        <v/>
      </c>
      <c r="J227" s="187" t="str">
        <f>IFERROR(VLOOKUP(J225,祝日一覧!$A:$C,3,FALSE),"")</f>
        <v/>
      </c>
      <c r="K227" s="187" t="str">
        <f>IFERROR(VLOOKUP(K225,祝日一覧!$A:$C,3,FALSE),"")</f>
        <v/>
      </c>
      <c r="L227" s="187" t="str">
        <f>IFERROR(VLOOKUP(L225,祝日一覧!$A:$C,3,FALSE),"")</f>
        <v/>
      </c>
      <c r="M227" s="187" t="str">
        <f>IFERROR(VLOOKUP(M225,祝日一覧!$A:$C,3,FALSE),"")</f>
        <v/>
      </c>
      <c r="N227" s="187" t="str">
        <f>IFERROR(VLOOKUP(N225,祝日一覧!$A:$C,3,FALSE),"")</f>
        <v/>
      </c>
      <c r="O227" s="187" t="str">
        <f>IFERROR(VLOOKUP(O225,祝日一覧!$A:$C,3,FALSE),"")</f>
        <v>スポーツの日</v>
      </c>
      <c r="P227" s="187" t="str">
        <f>IFERROR(VLOOKUP(P225,祝日一覧!$A:$C,3,FALSE),"")</f>
        <v/>
      </c>
      <c r="Q227" s="187" t="str">
        <f>IFERROR(VLOOKUP(Q225,祝日一覧!$A:$C,3,FALSE),"")</f>
        <v/>
      </c>
      <c r="R227" s="187" t="str">
        <f>IFERROR(VLOOKUP(R225,祝日一覧!$A:$C,3,FALSE),"")</f>
        <v/>
      </c>
      <c r="S227" s="187" t="str">
        <f>IFERROR(VLOOKUP(S225,祝日一覧!$A:$C,3,FALSE),"")</f>
        <v/>
      </c>
      <c r="T227" s="187" t="str">
        <f>IFERROR(VLOOKUP(T225,祝日一覧!$A:$C,3,FALSE),"")</f>
        <v/>
      </c>
      <c r="U227" s="187" t="str">
        <f>IFERROR(VLOOKUP(U225,祝日一覧!$A:$C,3,FALSE),"")</f>
        <v/>
      </c>
      <c r="V227" s="187" t="str">
        <f>IFERROR(VLOOKUP(V225,祝日一覧!$A:$C,3,FALSE),"")</f>
        <v/>
      </c>
      <c r="W227" s="187" t="str">
        <f>IFERROR(VLOOKUP(W225,祝日一覧!$A:$C,3,FALSE),"")</f>
        <v/>
      </c>
      <c r="X227" s="187" t="str">
        <f>IFERROR(VLOOKUP(X225,祝日一覧!$A:$C,3,FALSE),"")</f>
        <v/>
      </c>
      <c r="Y227" s="187" t="str">
        <f>IFERROR(VLOOKUP(Y225,祝日一覧!$A:$C,3,FALSE),"")</f>
        <v/>
      </c>
      <c r="Z227" s="187" t="str">
        <f>IFERROR(VLOOKUP(Z225,祝日一覧!$A:$C,3,FALSE),"")</f>
        <v/>
      </c>
      <c r="AA227" s="187" t="str">
        <f>IFERROR(VLOOKUP(AA225,祝日一覧!$A:$C,3,FALSE),"")</f>
        <v/>
      </c>
      <c r="AB227" s="187" t="str">
        <f>IFERROR(VLOOKUP(AB225,祝日一覧!$A:$C,3,FALSE),"")</f>
        <v/>
      </c>
      <c r="AC227" s="187" t="str">
        <f>IFERROR(VLOOKUP(AC225,祝日一覧!$A:$C,3,FALSE),"")</f>
        <v/>
      </c>
      <c r="AD227" s="187" t="str">
        <f>IFERROR(VLOOKUP(AD225,祝日一覧!$A:$C,3,FALSE),"")</f>
        <v/>
      </c>
      <c r="AE227" s="187" t="str">
        <f>IFERROR(VLOOKUP(AE225,祝日一覧!$A:$C,3,FALSE),"")</f>
        <v/>
      </c>
      <c r="AF227" s="187" t="str">
        <f>IFERROR(VLOOKUP(AF225,祝日一覧!$A:$C,3,FALSE),"")</f>
        <v/>
      </c>
      <c r="AG227" s="229" t="str">
        <f>IFERROR(VLOOKUP(AG225,祝日一覧!$A:$C,3,FALSE),"")</f>
        <v/>
      </c>
      <c r="AH227" s="249"/>
      <c r="AI227" s="193"/>
      <c r="AJ227" s="247"/>
      <c r="AK227" s="195"/>
      <c r="AL227" s="237"/>
      <c r="AM227" s="239"/>
      <c r="AN227" s="235"/>
      <c r="AO227" s="216"/>
      <c r="AP227" s="216"/>
      <c r="AQ227" s="57"/>
      <c r="AR227" s="58"/>
    </row>
    <row r="228" spans="1:45" s="4" customFormat="1" ht="20.100000000000001" hidden="1" customHeight="1" outlineLevel="1" thickBot="1" x14ac:dyDescent="0.2">
      <c r="B228" s="228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227"/>
      <c r="AF228" s="227"/>
      <c r="AG228" s="230"/>
      <c r="AH228" s="250"/>
      <c r="AI228" s="5"/>
      <c r="AJ228" s="66" t="e">
        <f>AVERAGE(AJ229:AJ234)</f>
        <v>#DIV/0!</v>
      </c>
      <c r="AK228" s="33" t="e">
        <f>IF(AJ228&gt;=0.285,"達成","未")</f>
        <v>#DIV/0!</v>
      </c>
      <c r="AL228" s="116"/>
      <c r="AM228" s="117">
        <f>AVERAGE(AM229:AM233)</f>
        <v>0.32700421940928265</v>
      </c>
      <c r="AN228" s="109" t="s">
        <v>69</v>
      </c>
      <c r="AO228" s="93" t="s">
        <v>70</v>
      </c>
      <c r="AP228" s="94" t="s">
        <v>71</v>
      </c>
      <c r="AQ228" s="96" t="s">
        <v>72</v>
      </c>
      <c r="AR228" s="96" t="s">
        <v>59</v>
      </c>
      <c r="AS228" s="88" t="s">
        <v>68</v>
      </c>
    </row>
    <row r="229" spans="1:45" s="4" customFormat="1" ht="20.100000000000001" hidden="1" customHeight="1" outlineLevel="1" x14ac:dyDescent="0.15">
      <c r="B229" s="69" t="str">
        <f>IF($R$5&lt;&gt;"",$R$5,"-")</f>
        <v>松江　氏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98"/>
      <c r="AH229" s="132" t="str">
        <f t="shared" ref="AH229:AH234" si="481">IF(B229="-",B229,"手入力")</f>
        <v>手入力</v>
      </c>
      <c r="AI229" s="63">
        <f t="shared" ref="AI229:AI234" si="482">AQ229</f>
        <v>0</v>
      </c>
      <c r="AJ229" s="64" t="str">
        <f>IFERROR(AI229/AO229,"")</f>
        <v/>
      </c>
      <c r="AK229" s="106" t="str">
        <f>IFERROR(IF(B229="-",B229,IF(AI229/AO229&gt;=0.285,"達成","未")),"-")</f>
        <v>-</v>
      </c>
      <c r="AL229" s="126">
        <f>AR229</f>
        <v>52</v>
      </c>
      <c r="AM229" s="127">
        <f>IFERROR(AL229/AP229,"")</f>
        <v>0.32911392405063289</v>
      </c>
      <c r="AN229" s="44">
        <f>COUNT(C225:AG225)</f>
        <v>31</v>
      </c>
      <c r="AO229" s="111">
        <f>IF(OR(B229="-",B229=""),0,IFERROR(AN229-AH229,))</f>
        <v>0</v>
      </c>
      <c r="AP229" s="75">
        <f>AO229+AP217</f>
        <v>158</v>
      </c>
      <c r="AQ229" s="74">
        <f>COUNTIF(C229:AG229,"○")</f>
        <v>0</v>
      </c>
      <c r="AR229" s="74">
        <f>AR217+AQ229</f>
        <v>52</v>
      </c>
      <c r="AS229" s="76">
        <f>IF(AS230&gt;=1,0,IF(SUM(AO229:AO234)=0,1,IF(AK228="達成",1,0)))</f>
        <v>0</v>
      </c>
    </row>
    <row r="230" spans="1:45" s="4" customFormat="1" ht="20.100000000000001" hidden="1" customHeight="1" outlineLevel="1" x14ac:dyDescent="0.15">
      <c r="B230" s="60" t="str">
        <f>IF($S$5&lt;&gt;"",$S$5,"-")</f>
        <v>大田　氏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77"/>
      <c r="AH230" s="130" t="str">
        <f t="shared" si="481"/>
        <v>手入力</v>
      </c>
      <c r="AI230" s="65">
        <f t="shared" si="482"/>
        <v>0</v>
      </c>
      <c r="AJ230" s="53" t="str">
        <f>IFERROR(AI230/AO230,"")</f>
        <v/>
      </c>
      <c r="AK230" s="107" t="str">
        <f t="shared" ref="AK230:AK234" si="483">IFERROR(IF(B230="-",B230,IF(AI230/AO230&gt;=0.285,"達成","未")),"-")</f>
        <v>-</v>
      </c>
      <c r="AL230" s="128">
        <f>AR230</f>
        <v>51</v>
      </c>
      <c r="AM230" s="121">
        <f>IFERROR(AL230/AP230,"")</f>
        <v>0.32278481012658228</v>
      </c>
      <c r="AN230" s="44">
        <f>COUNT(C225:AG225)</f>
        <v>31</v>
      </c>
      <c r="AO230" s="111">
        <f>IF(OR(B230="-",B230=""),0,IFERROR(AN230-AH230,))</f>
        <v>0</v>
      </c>
      <c r="AP230" s="75">
        <f>AO230+AP218</f>
        <v>158</v>
      </c>
      <c r="AQ230" s="75">
        <f>COUNTIF(C230:AG230,"○")</f>
        <v>0</v>
      </c>
      <c r="AR230" s="75">
        <f>AR218+AQ230</f>
        <v>51</v>
      </c>
      <c r="AS230" s="49">
        <f>COUNTIF(AH229:AH234,"手入力")</f>
        <v>3</v>
      </c>
    </row>
    <row r="231" spans="1:45" s="4" customFormat="1" ht="20.100000000000001" hidden="1" customHeight="1" outlineLevel="1" x14ac:dyDescent="0.15">
      <c r="B231" s="60" t="str">
        <f>IF($T$5&lt;&gt;"",$T$5,"-")</f>
        <v>浜田　氏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77"/>
      <c r="AH231" s="130" t="str">
        <f t="shared" si="481"/>
        <v>手入力</v>
      </c>
      <c r="AI231" s="65">
        <f t="shared" si="482"/>
        <v>0</v>
      </c>
      <c r="AJ231" s="53" t="str">
        <f>IFERROR(AI231/AO231,"")</f>
        <v/>
      </c>
      <c r="AK231" s="107" t="str">
        <f t="shared" si="483"/>
        <v>-</v>
      </c>
      <c r="AL231" s="128">
        <f>AR231</f>
        <v>52</v>
      </c>
      <c r="AM231" s="121">
        <f>IFERROR(AL231/AP231,"")</f>
        <v>0.32911392405063289</v>
      </c>
      <c r="AN231" s="44">
        <f>COUNT(C225:AG225)</f>
        <v>31</v>
      </c>
      <c r="AO231" s="111">
        <f t="shared" ref="AO231:AO234" si="484">IF(OR(B231="-",B231=""),0,IFERROR(AN231-AH231,))</f>
        <v>0</v>
      </c>
      <c r="AP231" s="75">
        <f t="shared" ref="AP231:AP234" si="485">AO231+AP219</f>
        <v>158</v>
      </c>
      <c r="AQ231" s="75">
        <f>COUNTIF(C231:AG231,"○")</f>
        <v>0</v>
      </c>
      <c r="AR231" s="75">
        <f t="shared" ref="AR231:AR233" si="486">AR219+AQ231</f>
        <v>52</v>
      </c>
      <c r="AS231" s="49"/>
    </row>
    <row r="232" spans="1:45" s="4" customFormat="1" ht="20.100000000000001" hidden="1" customHeight="1" outlineLevel="1" x14ac:dyDescent="0.15">
      <c r="B232" s="60" t="str">
        <f>IF($U$5&lt;&gt;"",$U$5,"-")</f>
        <v>-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77"/>
      <c r="AH232" s="130" t="str">
        <f t="shared" si="481"/>
        <v>-</v>
      </c>
      <c r="AI232" s="65">
        <f t="shared" si="482"/>
        <v>0</v>
      </c>
      <c r="AJ232" s="53" t="str">
        <f t="shared" ref="AJ232:AJ233" si="487">IFERROR(AI232/AO232,"")</f>
        <v/>
      </c>
      <c r="AK232" s="107" t="str">
        <f t="shared" si="483"/>
        <v>-</v>
      </c>
      <c r="AL232" s="128">
        <f>AR232</f>
        <v>0</v>
      </c>
      <c r="AM232" s="121" t="str">
        <f>IFERROR(AL232/AP232,"")</f>
        <v/>
      </c>
      <c r="AN232" s="44">
        <f>COUNT(C225:AG225)</f>
        <v>31</v>
      </c>
      <c r="AO232" s="111">
        <f t="shared" si="484"/>
        <v>0</v>
      </c>
      <c r="AP232" s="75">
        <f t="shared" si="485"/>
        <v>0</v>
      </c>
      <c r="AQ232" s="75">
        <f>COUNTIF(C232:AG232,"○")</f>
        <v>0</v>
      </c>
      <c r="AR232" s="75">
        <f t="shared" si="486"/>
        <v>0</v>
      </c>
      <c r="AS232" s="49"/>
    </row>
    <row r="233" spans="1:45" s="4" customFormat="1" ht="20.100000000000001" hidden="1" customHeight="1" outlineLevel="1" x14ac:dyDescent="0.15">
      <c r="B233" s="60" t="str">
        <f>IF($V$5&lt;&gt;"",$V$5,"-")</f>
        <v>-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77"/>
      <c r="AH233" s="130" t="str">
        <f t="shared" si="481"/>
        <v>-</v>
      </c>
      <c r="AI233" s="65">
        <f t="shared" si="482"/>
        <v>0</v>
      </c>
      <c r="AJ233" s="53" t="str">
        <f t="shared" si="487"/>
        <v/>
      </c>
      <c r="AK233" s="107" t="str">
        <f t="shared" si="483"/>
        <v>-</v>
      </c>
      <c r="AL233" s="128">
        <f>AR233</f>
        <v>0</v>
      </c>
      <c r="AM233" s="121" t="str">
        <f>IFERROR(AL233/AP233,"")</f>
        <v/>
      </c>
      <c r="AN233" s="44">
        <f>COUNT(C225:AG225)</f>
        <v>31</v>
      </c>
      <c r="AO233" s="111">
        <f t="shared" si="484"/>
        <v>0</v>
      </c>
      <c r="AP233" s="75">
        <f t="shared" si="485"/>
        <v>0</v>
      </c>
      <c r="AQ233" s="75">
        <f>COUNTIF(C233:AG233,"○")</f>
        <v>0</v>
      </c>
      <c r="AR233" s="75">
        <f t="shared" si="486"/>
        <v>0</v>
      </c>
      <c r="AS233" s="49"/>
    </row>
    <row r="234" spans="1:45" s="4" customFormat="1" ht="20.100000000000001" hidden="1" customHeight="1" outlineLevel="1" thickBot="1" x14ac:dyDescent="0.2">
      <c r="B234" s="61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79"/>
      <c r="AH234" s="131" t="str">
        <f t="shared" si="481"/>
        <v>-</v>
      </c>
      <c r="AI234" s="5">
        <f t="shared" si="482"/>
        <v>0</v>
      </c>
      <c r="AJ234" s="66" t="str">
        <f>IFERROR(AI234/AO234,"")</f>
        <v/>
      </c>
      <c r="AK234" s="33" t="str">
        <f t="shared" si="483"/>
        <v>-</v>
      </c>
      <c r="AL234" s="122">
        <f t="shared" ref="AL234" si="488">AR234</f>
        <v>0</v>
      </c>
      <c r="AM234" s="117" t="str">
        <f t="shared" ref="AM234" si="489">IFERROR(AL234/AP234,"")</f>
        <v/>
      </c>
      <c r="AN234" s="44">
        <f>COUNT(C225:AG225)</f>
        <v>31</v>
      </c>
      <c r="AO234" s="111">
        <f t="shared" si="484"/>
        <v>0</v>
      </c>
      <c r="AP234" s="75">
        <f t="shared" si="485"/>
        <v>0</v>
      </c>
      <c r="AQ234" s="75">
        <f t="shared" ref="AQ234" si="490">COUNTIF(C234:AG234,"○")</f>
        <v>0</v>
      </c>
      <c r="AR234" s="75">
        <f>AR222+AQ234</f>
        <v>0</v>
      </c>
      <c r="AS234" s="49"/>
    </row>
    <row r="235" spans="1:45" ht="14.25" hidden="1" outlineLevel="1" thickBot="1" x14ac:dyDescent="0.2">
      <c r="AR235" s="35"/>
    </row>
    <row r="236" spans="1:45" s="4" customFormat="1" ht="12.95" hidden="1" customHeight="1" outlineLevel="1" x14ac:dyDescent="0.15">
      <c r="A236" s="2"/>
      <c r="B236" s="85" t="s">
        <v>0</v>
      </c>
      <c r="C236" s="199">
        <f>DATE(YEAR(C224),MONTH(C224)+1,DAY(C224))</f>
        <v>45962</v>
      </c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  <c r="AA236" s="200"/>
      <c r="AB236" s="200"/>
      <c r="AC236" s="200"/>
      <c r="AD236" s="200"/>
      <c r="AE236" s="200"/>
      <c r="AF236" s="200"/>
      <c r="AG236" s="200"/>
      <c r="AH236" s="248" t="s">
        <v>17</v>
      </c>
      <c r="AI236" s="203" t="s">
        <v>48</v>
      </c>
      <c r="AJ236" s="204"/>
      <c r="AK236" s="205"/>
      <c r="AL236" s="240" t="s">
        <v>11</v>
      </c>
      <c r="AM236" s="241"/>
      <c r="AN236" s="234" t="s">
        <v>16</v>
      </c>
      <c r="AO236" s="215" t="s">
        <v>18</v>
      </c>
      <c r="AP236" s="189" t="s">
        <v>19</v>
      </c>
      <c r="AQ236" s="191"/>
      <c r="AR236" s="177"/>
    </row>
    <row r="237" spans="1:45" s="4" customFormat="1" ht="12.95" hidden="1" customHeight="1" outlineLevel="1" x14ac:dyDescent="0.15">
      <c r="A237" s="2"/>
      <c r="B237" s="12" t="s">
        <v>1</v>
      </c>
      <c r="C237" s="13">
        <f>DATE(YEAR(C236),MONTH(C236),DAY(C236))</f>
        <v>45962</v>
      </c>
      <c r="D237" s="13">
        <f>IF(MONTH(DATE(YEAR(C237),MONTH(C237),DAY(C237)+1))=MONTH($C236),DATE(YEAR(C237),MONTH(C237),DAY(C237)+1),"")</f>
        <v>45963</v>
      </c>
      <c r="E237" s="13">
        <f t="shared" ref="E237" si="491">IF(MONTH(DATE(YEAR(D237),MONTH(D237),DAY(D237)+1))=MONTH($C236),DATE(YEAR(D237),MONTH(D237),DAY(D237)+1),"")</f>
        <v>45964</v>
      </c>
      <c r="F237" s="18">
        <f t="shared" ref="F237" si="492">IF(MONTH(DATE(YEAR(E237),MONTH(E237),DAY(E237)+1))=MONTH($C236),DATE(YEAR(E237),MONTH(E237),DAY(E237)+1),"")</f>
        <v>45965</v>
      </c>
      <c r="G237" s="13">
        <f t="shared" ref="G237" si="493">IF(MONTH(DATE(YEAR(F237),MONTH(F237),DAY(F237)+1))=MONTH($C236),DATE(YEAR(F237),MONTH(F237),DAY(F237)+1),"")</f>
        <v>45966</v>
      </c>
      <c r="H237" s="13">
        <f t="shared" ref="H237" si="494">IF(MONTH(DATE(YEAR(G237),MONTH(G237),DAY(G237)+1))=MONTH($C236),DATE(YEAR(G237),MONTH(G237),DAY(G237)+1),"")</f>
        <v>45967</v>
      </c>
      <c r="I237" s="13">
        <f t="shared" ref="I237" si="495">IF(MONTH(DATE(YEAR(H237),MONTH(H237),DAY(H237)+1))=MONTH($C236),DATE(YEAR(H237),MONTH(H237),DAY(H237)+1),"")</f>
        <v>45968</v>
      </c>
      <c r="J237" s="13">
        <f t="shared" ref="J237" si="496">IF(MONTH(DATE(YEAR(I237),MONTH(I237),DAY(I237)+1))=MONTH($C236),DATE(YEAR(I237),MONTH(I237),DAY(I237)+1),"")</f>
        <v>45969</v>
      </c>
      <c r="K237" s="13">
        <f t="shared" ref="K237" si="497">IF(MONTH(DATE(YEAR(J237),MONTH(J237),DAY(J237)+1))=MONTH($C236),DATE(YEAR(J237),MONTH(J237),DAY(J237)+1),"")</f>
        <v>45970</v>
      </c>
      <c r="L237" s="13">
        <f t="shared" ref="L237" si="498">IF(MONTH(DATE(YEAR(K237),MONTH(K237),DAY(K237)+1))=MONTH($C236),DATE(YEAR(K237),MONTH(K237),DAY(K237)+1),"")</f>
        <v>45971</v>
      </c>
      <c r="M237" s="13">
        <f t="shared" ref="M237" si="499">IF(MONTH(DATE(YEAR(L237),MONTH(L237),DAY(L237)+1))=MONTH($C236),DATE(YEAR(L237),MONTH(L237),DAY(L237)+1),"")</f>
        <v>45972</v>
      </c>
      <c r="N237" s="13">
        <f t="shared" ref="N237" si="500">IF(MONTH(DATE(YEAR(M237),MONTH(M237),DAY(M237)+1))=MONTH($C236),DATE(YEAR(M237),MONTH(M237),DAY(M237)+1),"")</f>
        <v>45973</v>
      </c>
      <c r="O237" s="13">
        <f t="shared" ref="O237" si="501">IF(MONTH(DATE(YEAR(N237),MONTH(N237),DAY(N237)+1))=MONTH($C236),DATE(YEAR(N237),MONTH(N237),DAY(N237)+1),"")</f>
        <v>45974</v>
      </c>
      <c r="P237" s="13">
        <f t="shared" ref="P237" si="502">IF(MONTH(DATE(YEAR(O237),MONTH(O237),DAY(O237)+1))=MONTH($C236),DATE(YEAR(O237),MONTH(O237),DAY(O237)+1),"")</f>
        <v>45975</v>
      </c>
      <c r="Q237" s="13">
        <f t="shared" ref="Q237" si="503">IF(MONTH(DATE(YEAR(P237),MONTH(P237),DAY(P237)+1))=MONTH($C236),DATE(YEAR(P237),MONTH(P237),DAY(P237)+1),"")</f>
        <v>45976</v>
      </c>
      <c r="R237" s="13">
        <f t="shared" ref="R237" si="504">IF(MONTH(DATE(YEAR(Q237),MONTH(Q237),DAY(Q237)+1))=MONTH($C236),DATE(YEAR(Q237),MONTH(Q237),DAY(Q237)+1),"")</f>
        <v>45977</v>
      </c>
      <c r="S237" s="13">
        <f t="shared" ref="S237" si="505">IF(MONTH(DATE(YEAR(R237),MONTH(R237),DAY(R237)+1))=MONTH($C236),DATE(YEAR(R237),MONTH(R237),DAY(R237)+1),"")</f>
        <v>45978</v>
      </c>
      <c r="T237" s="13">
        <f t="shared" ref="T237" si="506">IF(MONTH(DATE(YEAR(S237),MONTH(S237),DAY(S237)+1))=MONTH($C236),DATE(YEAR(S237),MONTH(S237),DAY(S237)+1),"")</f>
        <v>45979</v>
      </c>
      <c r="U237" s="13">
        <f t="shared" ref="U237" si="507">IF(MONTH(DATE(YEAR(T237),MONTH(T237),DAY(T237)+1))=MONTH($C236),DATE(YEAR(T237),MONTH(T237),DAY(T237)+1),"")</f>
        <v>45980</v>
      </c>
      <c r="V237" s="13">
        <f t="shared" ref="V237" si="508">IF(MONTH(DATE(YEAR(U237),MONTH(U237),DAY(U237)+1))=MONTH($C236),DATE(YEAR(U237),MONTH(U237),DAY(U237)+1),"")</f>
        <v>45981</v>
      </c>
      <c r="W237" s="13">
        <f t="shared" ref="W237" si="509">IF(MONTH(DATE(YEAR(V237),MONTH(V237),DAY(V237)+1))=MONTH($C236),DATE(YEAR(V237),MONTH(V237),DAY(V237)+1),"")</f>
        <v>45982</v>
      </c>
      <c r="X237" s="13">
        <f t="shared" ref="X237" si="510">IF(MONTH(DATE(YEAR(W237),MONTH(W237),DAY(W237)+1))=MONTH($C236),DATE(YEAR(W237),MONTH(W237),DAY(W237)+1),"")</f>
        <v>45983</v>
      </c>
      <c r="Y237" s="13">
        <f t="shared" ref="Y237" si="511">IF(MONTH(DATE(YEAR(X237),MONTH(X237),DAY(X237)+1))=MONTH($C236),DATE(YEAR(X237),MONTH(X237),DAY(X237)+1),"")</f>
        <v>45984</v>
      </c>
      <c r="Z237" s="13">
        <f t="shared" ref="Z237" si="512">IF(MONTH(DATE(YEAR(Y237),MONTH(Y237),DAY(Y237)+1))=MONTH($C236),DATE(YEAR(Y237),MONTH(Y237),DAY(Y237)+1),"")</f>
        <v>45985</v>
      </c>
      <c r="AA237" s="13">
        <f t="shared" ref="AA237" si="513">IF(MONTH(DATE(YEAR(Z237),MONTH(Z237),DAY(Z237)+1))=MONTH($C236),DATE(YEAR(Z237),MONTH(Z237),DAY(Z237)+1),"")</f>
        <v>45986</v>
      </c>
      <c r="AB237" s="13">
        <f t="shared" ref="AB237" si="514">IF(MONTH(DATE(YEAR(AA237),MONTH(AA237),DAY(AA237)+1))=MONTH($C236),DATE(YEAR(AA237),MONTH(AA237),DAY(AA237)+1),"")</f>
        <v>45987</v>
      </c>
      <c r="AC237" s="13">
        <f t="shared" ref="AC237" si="515">IF(MONTH(DATE(YEAR(AB237),MONTH(AB237),DAY(AB237)+1))=MONTH($C236),DATE(YEAR(AB237),MONTH(AB237),DAY(AB237)+1),"")</f>
        <v>45988</v>
      </c>
      <c r="AD237" s="13">
        <f t="shared" ref="AD237" si="516">IF(MONTH(DATE(YEAR(AC237),MONTH(AC237),DAY(AC237)+1))=MONTH($C236),DATE(YEAR(AC237),MONTH(AC237),DAY(AC237)+1),"")</f>
        <v>45989</v>
      </c>
      <c r="AE237" s="13">
        <f t="shared" ref="AE237" si="517">IF(MONTH(DATE(YEAR(AD237),MONTH(AD237),DAY(AD237)+1))=MONTH($C236),DATE(YEAR(AD237),MONTH(AD237),DAY(AD237)+1),"")</f>
        <v>45990</v>
      </c>
      <c r="AF237" s="13">
        <f t="shared" ref="AF237" si="518">IF(MONTH(DATE(YEAR(AE237),MONTH(AE237),DAY(AE237)+1))=MONTH($C236),DATE(YEAR(AE237),MONTH(AE237),DAY(AE237)+1),"")</f>
        <v>45991</v>
      </c>
      <c r="AG237" s="32" t="str">
        <f t="shared" ref="AG237" si="519">IF(MONTH(DATE(YEAR(AF237),MONTH(AF237),DAY(AF237)+1))=MONTH($C236),DATE(YEAR(AF237),MONTH(AF237),DAY(AF237)+1),"")</f>
        <v/>
      </c>
      <c r="AH237" s="249"/>
      <c r="AI237" s="206"/>
      <c r="AJ237" s="207"/>
      <c r="AK237" s="208"/>
      <c r="AL237" s="242"/>
      <c r="AM237" s="243"/>
      <c r="AN237" s="235"/>
      <c r="AO237" s="216"/>
      <c r="AP237" s="190"/>
      <c r="AQ237" s="191"/>
      <c r="AR237" s="177"/>
    </row>
    <row r="238" spans="1:45" s="4" customFormat="1" ht="12.95" hidden="1" customHeight="1" outlineLevel="1" x14ac:dyDescent="0.15">
      <c r="A238" s="2"/>
      <c r="B238" s="12" t="s">
        <v>2</v>
      </c>
      <c r="C238" s="14" t="str">
        <f t="shared" ref="C238:AG238" si="520">TEXT(C237,"aaa")</f>
        <v>土</v>
      </c>
      <c r="D238" s="14" t="str">
        <f t="shared" si="520"/>
        <v>日</v>
      </c>
      <c r="E238" s="14" t="str">
        <f t="shared" si="520"/>
        <v>月</v>
      </c>
      <c r="F238" s="19" t="str">
        <f t="shared" si="520"/>
        <v>火</v>
      </c>
      <c r="G238" s="14" t="str">
        <f t="shared" si="520"/>
        <v>水</v>
      </c>
      <c r="H238" s="14" t="str">
        <f t="shared" si="520"/>
        <v>木</v>
      </c>
      <c r="I238" s="14" t="str">
        <f t="shared" si="520"/>
        <v>金</v>
      </c>
      <c r="J238" s="14" t="str">
        <f t="shared" si="520"/>
        <v>土</v>
      </c>
      <c r="K238" s="14" t="str">
        <f t="shared" si="520"/>
        <v>日</v>
      </c>
      <c r="L238" s="14" t="str">
        <f t="shared" si="520"/>
        <v>月</v>
      </c>
      <c r="M238" s="14" t="str">
        <f t="shared" si="520"/>
        <v>火</v>
      </c>
      <c r="N238" s="14" t="str">
        <f t="shared" si="520"/>
        <v>水</v>
      </c>
      <c r="O238" s="14" t="str">
        <f t="shared" si="520"/>
        <v>木</v>
      </c>
      <c r="P238" s="14" t="str">
        <f t="shared" si="520"/>
        <v>金</v>
      </c>
      <c r="Q238" s="14" t="str">
        <f t="shared" si="520"/>
        <v>土</v>
      </c>
      <c r="R238" s="14" t="str">
        <f t="shared" si="520"/>
        <v>日</v>
      </c>
      <c r="S238" s="14" t="str">
        <f t="shared" si="520"/>
        <v>月</v>
      </c>
      <c r="T238" s="14" t="str">
        <f t="shared" si="520"/>
        <v>火</v>
      </c>
      <c r="U238" s="14" t="str">
        <f t="shared" si="520"/>
        <v>水</v>
      </c>
      <c r="V238" s="14" t="str">
        <f t="shared" si="520"/>
        <v>木</v>
      </c>
      <c r="W238" s="14" t="str">
        <f t="shared" si="520"/>
        <v>金</v>
      </c>
      <c r="X238" s="14" t="str">
        <f t="shared" si="520"/>
        <v>土</v>
      </c>
      <c r="Y238" s="14" t="str">
        <f t="shared" si="520"/>
        <v>日</v>
      </c>
      <c r="Z238" s="14" t="str">
        <f t="shared" si="520"/>
        <v>月</v>
      </c>
      <c r="AA238" s="14" t="str">
        <f t="shared" si="520"/>
        <v>火</v>
      </c>
      <c r="AB238" s="14" t="str">
        <f t="shared" si="520"/>
        <v>水</v>
      </c>
      <c r="AC238" s="14" t="str">
        <f t="shared" si="520"/>
        <v>木</v>
      </c>
      <c r="AD238" s="14" t="str">
        <f t="shared" si="520"/>
        <v>金</v>
      </c>
      <c r="AE238" s="14" t="str">
        <f t="shared" si="520"/>
        <v>土</v>
      </c>
      <c r="AF238" s="14" t="str">
        <f t="shared" si="520"/>
        <v>日</v>
      </c>
      <c r="AG238" s="77" t="str">
        <f t="shared" si="520"/>
        <v/>
      </c>
      <c r="AH238" s="249"/>
      <c r="AI238" s="193" t="s">
        <v>42</v>
      </c>
      <c r="AJ238" s="247" t="s">
        <v>12</v>
      </c>
      <c r="AK238" s="195" t="s">
        <v>49</v>
      </c>
      <c r="AL238" s="236" t="s">
        <v>42</v>
      </c>
      <c r="AM238" s="238" t="s">
        <v>13</v>
      </c>
      <c r="AN238" s="234">
        <f>COUNT(C237:AG237)</f>
        <v>30</v>
      </c>
      <c r="AO238" s="215">
        <f>AN238-AH238</f>
        <v>30</v>
      </c>
      <c r="AP238" s="215">
        <f>SUM(AO$8:AO240)</f>
        <v>1083</v>
      </c>
      <c r="AQ238" s="56"/>
      <c r="AR238" s="55"/>
    </row>
    <row r="239" spans="1:45" s="4" customFormat="1" ht="27" hidden="1" customHeight="1" outlineLevel="1" x14ac:dyDescent="0.15">
      <c r="A239" s="3"/>
      <c r="B239" s="185" t="s">
        <v>3</v>
      </c>
      <c r="C239" s="187" t="str">
        <f>IFERROR(VLOOKUP(C237,祝日一覧!$A:$C,3,FALSE),"")</f>
        <v/>
      </c>
      <c r="D239" s="187" t="str">
        <f>IFERROR(VLOOKUP(D237,祝日一覧!$A:$C,3,FALSE),"")</f>
        <v/>
      </c>
      <c r="E239" s="187" t="str">
        <f>IFERROR(VLOOKUP(E237,祝日一覧!$A:$C,3,FALSE),"")</f>
        <v>文化の日</v>
      </c>
      <c r="F239" s="187" t="str">
        <f>IFERROR(VLOOKUP(F237,祝日一覧!$A:$C,3,FALSE),"")</f>
        <v/>
      </c>
      <c r="G239" s="187" t="str">
        <f>IFERROR(VLOOKUP(G237,祝日一覧!$A:$C,3,FALSE),"")</f>
        <v/>
      </c>
      <c r="H239" s="187" t="str">
        <f>IFERROR(VLOOKUP(H237,祝日一覧!$A:$C,3,FALSE),"")</f>
        <v/>
      </c>
      <c r="I239" s="187" t="str">
        <f>IFERROR(VLOOKUP(I237,祝日一覧!$A:$C,3,FALSE),"")</f>
        <v/>
      </c>
      <c r="J239" s="187" t="str">
        <f>IFERROR(VLOOKUP(J237,祝日一覧!$A:$C,3,FALSE),"")</f>
        <v/>
      </c>
      <c r="K239" s="187" t="str">
        <f>IFERROR(VLOOKUP(K237,祝日一覧!$A:$C,3,FALSE),"")</f>
        <v/>
      </c>
      <c r="L239" s="187" t="str">
        <f>IFERROR(VLOOKUP(L237,祝日一覧!$A:$C,3,FALSE),"")</f>
        <v/>
      </c>
      <c r="M239" s="187" t="str">
        <f>IFERROR(VLOOKUP(M237,祝日一覧!$A:$C,3,FALSE),"")</f>
        <v/>
      </c>
      <c r="N239" s="187" t="str">
        <f>IFERROR(VLOOKUP(N237,祝日一覧!$A:$C,3,FALSE),"")</f>
        <v/>
      </c>
      <c r="O239" s="187" t="str">
        <f>IFERROR(VLOOKUP(O237,祝日一覧!$A:$C,3,FALSE),"")</f>
        <v/>
      </c>
      <c r="P239" s="187" t="str">
        <f>IFERROR(VLOOKUP(P237,祝日一覧!$A:$C,3,FALSE),"")</f>
        <v/>
      </c>
      <c r="Q239" s="187" t="str">
        <f>IFERROR(VLOOKUP(Q237,祝日一覧!$A:$C,3,FALSE),"")</f>
        <v/>
      </c>
      <c r="R239" s="187" t="str">
        <f>IFERROR(VLOOKUP(R237,祝日一覧!$A:$C,3,FALSE),"")</f>
        <v/>
      </c>
      <c r="S239" s="187" t="str">
        <f>IFERROR(VLOOKUP(S237,祝日一覧!$A:$C,3,FALSE),"")</f>
        <v/>
      </c>
      <c r="T239" s="187" t="str">
        <f>IFERROR(VLOOKUP(T237,祝日一覧!$A:$C,3,FALSE),"")</f>
        <v/>
      </c>
      <c r="U239" s="187" t="str">
        <f>IFERROR(VLOOKUP(U237,祝日一覧!$A:$C,3,FALSE),"")</f>
        <v/>
      </c>
      <c r="V239" s="187" t="str">
        <f>IFERROR(VLOOKUP(V237,祝日一覧!$A:$C,3,FALSE),"")</f>
        <v/>
      </c>
      <c r="W239" s="187" t="str">
        <f>IFERROR(VLOOKUP(W237,祝日一覧!$A:$C,3,FALSE),"")</f>
        <v/>
      </c>
      <c r="X239" s="187" t="str">
        <f>IFERROR(VLOOKUP(X237,祝日一覧!$A:$C,3,FALSE),"")</f>
        <v/>
      </c>
      <c r="Y239" s="187" t="str">
        <f>IFERROR(VLOOKUP(Y237,祝日一覧!$A:$C,3,FALSE),"")</f>
        <v>勤労感謝の日</v>
      </c>
      <c r="Z239" s="187" t="str">
        <f>IFERROR(VLOOKUP(Z237,祝日一覧!$A:$C,3,FALSE),"")</f>
        <v>振替休日</v>
      </c>
      <c r="AA239" s="187" t="str">
        <f>IFERROR(VLOOKUP(AA237,祝日一覧!$A:$C,3,FALSE),"")</f>
        <v/>
      </c>
      <c r="AB239" s="187" t="str">
        <f>IFERROR(VLOOKUP(AB237,祝日一覧!$A:$C,3,FALSE),"")</f>
        <v/>
      </c>
      <c r="AC239" s="187" t="str">
        <f>IFERROR(VLOOKUP(AC237,祝日一覧!$A:$C,3,FALSE),"")</f>
        <v/>
      </c>
      <c r="AD239" s="187" t="str">
        <f>IFERROR(VLOOKUP(AD237,祝日一覧!$A:$C,3,FALSE),"")</f>
        <v/>
      </c>
      <c r="AE239" s="187" t="str">
        <f>IFERROR(VLOOKUP(AE237,祝日一覧!$A:$C,3,FALSE),"")</f>
        <v/>
      </c>
      <c r="AF239" s="187" t="str">
        <f>IFERROR(VLOOKUP(AF237,祝日一覧!$A:$C,3,FALSE),"")</f>
        <v/>
      </c>
      <c r="AG239" s="229" t="str">
        <f>IFERROR(VLOOKUP(AG237,祝日一覧!$A:$C,3,FALSE),"")</f>
        <v/>
      </c>
      <c r="AH239" s="249"/>
      <c r="AI239" s="193"/>
      <c r="AJ239" s="247"/>
      <c r="AK239" s="195"/>
      <c r="AL239" s="237"/>
      <c r="AM239" s="239"/>
      <c r="AN239" s="235"/>
      <c r="AO239" s="216"/>
      <c r="AP239" s="216"/>
      <c r="AQ239" s="57"/>
      <c r="AR239" s="58"/>
    </row>
    <row r="240" spans="1:45" s="4" customFormat="1" ht="20.100000000000001" hidden="1" customHeight="1" outlineLevel="1" thickBot="1" x14ac:dyDescent="0.2">
      <c r="B240" s="228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7"/>
      <c r="AE240" s="227"/>
      <c r="AF240" s="227"/>
      <c r="AG240" s="230"/>
      <c r="AH240" s="250"/>
      <c r="AI240" s="5"/>
      <c r="AJ240" s="66" t="e">
        <f>AVERAGE(AJ241:AJ246)</f>
        <v>#DIV/0!</v>
      </c>
      <c r="AK240" s="33" t="e">
        <f>IF(AJ240&gt;=0.285,"達成","未")</f>
        <v>#DIV/0!</v>
      </c>
      <c r="AL240" s="116"/>
      <c r="AM240" s="117">
        <f>AVERAGE(AM241:AM245)</f>
        <v>0.32700421940928265</v>
      </c>
      <c r="AN240" s="109" t="s">
        <v>69</v>
      </c>
      <c r="AO240" s="93" t="s">
        <v>70</v>
      </c>
      <c r="AP240" s="94" t="s">
        <v>71</v>
      </c>
      <c r="AQ240" s="96" t="s">
        <v>72</v>
      </c>
      <c r="AR240" s="96" t="s">
        <v>59</v>
      </c>
      <c r="AS240" s="88" t="s">
        <v>68</v>
      </c>
    </row>
    <row r="241" spans="1:45" s="4" customFormat="1" ht="20.100000000000001" hidden="1" customHeight="1" outlineLevel="1" x14ac:dyDescent="0.15">
      <c r="B241" s="69" t="str">
        <f>IF($R$5&lt;&gt;"",$R$5,"-")</f>
        <v>松江　氏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98"/>
      <c r="AH241" s="132" t="str">
        <f t="shared" ref="AH241:AH246" si="521">IF(B241="-",B241,"手入力")</f>
        <v>手入力</v>
      </c>
      <c r="AI241" s="63">
        <f t="shared" ref="AI241:AI246" si="522">AQ241</f>
        <v>0</v>
      </c>
      <c r="AJ241" s="64" t="str">
        <f>IFERROR(AI241/AO241,"")</f>
        <v/>
      </c>
      <c r="AK241" s="106" t="str">
        <f>IFERROR(IF(B241="-",B241,IF(AI241/AO241&gt;=0.285,"達成","未")),"-")</f>
        <v>-</v>
      </c>
      <c r="AL241" s="126">
        <f>AR241</f>
        <v>52</v>
      </c>
      <c r="AM241" s="127">
        <f>IFERROR(AL241/AP241,"")</f>
        <v>0.32911392405063289</v>
      </c>
      <c r="AN241" s="44">
        <f>COUNT(C237:AG237)</f>
        <v>30</v>
      </c>
      <c r="AO241" s="111">
        <f>IF(OR(B241="-",B241=""),0,IFERROR(AN241-AH241,))</f>
        <v>0</v>
      </c>
      <c r="AP241" s="75">
        <f>AO241+AP229</f>
        <v>158</v>
      </c>
      <c r="AQ241" s="74">
        <f>COUNTIF(C241:AG241,"○")</f>
        <v>0</v>
      </c>
      <c r="AR241" s="74">
        <f>AR229+AQ241</f>
        <v>52</v>
      </c>
      <c r="AS241" s="76">
        <f>IF(AS242&gt;=1,0,IF(SUM(AO241:AO246)=0,1,IF(AK240="達成",1,0)))</f>
        <v>0</v>
      </c>
    </row>
    <row r="242" spans="1:45" s="4" customFormat="1" ht="20.100000000000001" hidden="1" customHeight="1" outlineLevel="1" x14ac:dyDescent="0.15">
      <c r="B242" s="60" t="str">
        <f>IF($S$5&lt;&gt;"",$S$5,"-")</f>
        <v>大田　氏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77"/>
      <c r="AH242" s="130" t="str">
        <f t="shared" si="521"/>
        <v>手入力</v>
      </c>
      <c r="AI242" s="65">
        <f t="shared" si="522"/>
        <v>0</v>
      </c>
      <c r="AJ242" s="53" t="str">
        <f>IFERROR(AI242/AO242,"")</f>
        <v/>
      </c>
      <c r="AK242" s="107" t="str">
        <f t="shared" ref="AK242:AK246" si="523">IFERROR(IF(B242="-",B242,IF(AI242/AO242&gt;=0.285,"達成","未")),"-")</f>
        <v>-</v>
      </c>
      <c r="AL242" s="128">
        <f>AR242</f>
        <v>51</v>
      </c>
      <c r="AM242" s="121">
        <f>IFERROR(AL242/AP242,"")</f>
        <v>0.32278481012658228</v>
      </c>
      <c r="AN242" s="44">
        <f>COUNT(C237:AG237)</f>
        <v>30</v>
      </c>
      <c r="AO242" s="111">
        <f>IF(OR(B242="-",B242=""),0,IFERROR(AN242-AH242,))</f>
        <v>0</v>
      </c>
      <c r="AP242" s="75">
        <f>AO242+AP230</f>
        <v>158</v>
      </c>
      <c r="AQ242" s="75">
        <f>COUNTIF(C242:AG242,"○")</f>
        <v>0</v>
      </c>
      <c r="AR242" s="75">
        <f>AR230+AQ242</f>
        <v>51</v>
      </c>
      <c r="AS242" s="49">
        <f>COUNTIF(AH241:AH246,"手入力")</f>
        <v>3</v>
      </c>
    </row>
    <row r="243" spans="1:45" s="4" customFormat="1" ht="20.100000000000001" hidden="1" customHeight="1" outlineLevel="1" x14ac:dyDescent="0.15">
      <c r="B243" s="60" t="str">
        <f>IF($T$5&lt;&gt;"",$T$5,"-")</f>
        <v>浜田　氏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77"/>
      <c r="AH243" s="130" t="str">
        <f t="shared" si="521"/>
        <v>手入力</v>
      </c>
      <c r="AI243" s="65">
        <f t="shared" si="522"/>
        <v>0</v>
      </c>
      <c r="AJ243" s="53" t="str">
        <f>IFERROR(AI243/AO243,"")</f>
        <v/>
      </c>
      <c r="AK243" s="107" t="str">
        <f t="shared" si="523"/>
        <v>-</v>
      </c>
      <c r="AL243" s="128">
        <f>AR243</f>
        <v>52</v>
      </c>
      <c r="AM243" s="121">
        <f>IFERROR(AL243/AP243,"")</f>
        <v>0.32911392405063289</v>
      </c>
      <c r="AN243" s="44">
        <f>COUNT(C237:AG237)</f>
        <v>30</v>
      </c>
      <c r="AO243" s="111">
        <f t="shared" ref="AO243:AO246" si="524">IF(OR(B243="-",B243=""),0,IFERROR(AN243-AH243,))</f>
        <v>0</v>
      </c>
      <c r="AP243" s="75">
        <f t="shared" ref="AP243:AP246" si="525">AO243+AP231</f>
        <v>158</v>
      </c>
      <c r="AQ243" s="75">
        <f>COUNTIF(C243:AG243,"○")</f>
        <v>0</v>
      </c>
      <c r="AR243" s="75">
        <f t="shared" ref="AR243:AR245" si="526">AR231+AQ243</f>
        <v>52</v>
      </c>
      <c r="AS243" s="49"/>
    </row>
    <row r="244" spans="1:45" s="4" customFormat="1" ht="20.100000000000001" hidden="1" customHeight="1" outlineLevel="1" x14ac:dyDescent="0.15">
      <c r="B244" s="60" t="str">
        <f>IF($U$5&lt;&gt;"",$U$5,"-")</f>
        <v>-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77"/>
      <c r="AH244" s="130" t="str">
        <f t="shared" si="521"/>
        <v>-</v>
      </c>
      <c r="AI244" s="65">
        <f t="shared" si="522"/>
        <v>0</v>
      </c>
      <c r="AJ244" s="53" t="str">
        <f t="shared" ref="AJ244:AJ245" si="527">IFERROR(AI244/AO244,"")</f>
        <v/>
      </c>
      <c r="AK244" s="107" t="str">
        <f t="shared" si="523"/>
        <v>-</v>
      </c>
      <c r="AL244" s="128">
        <f>AR244</f>
        <v>0</v>
      </c>
      <c r="AM244" s="121" t="str">
        <f>IFERROR(AL244/AP244,"")</f>
        <v/>
      </c>
      <c r="AN244" s="44">
        <f>COUNT(C237:AG237)</f>
        <v>30</v>
      </c>
      <c r="AO244" s="111">
        <f t="shared" si="524"/>
        <v>0</v>
      </c>
      <c r="AP244" s="75">
        <f t="shared" si="525"/>
        <v>0</v>
      </c>
      <c r="AQ244" s="75">
        <f>COUNTIF(C244:AG244,"○")</f>
        <v>0</v>
      </c>
      <c r="AR244" s="75">
        <f t="shared" si="526"/>
        <v>0</v>
      </c>
      <c r="AS244" s="49"/>
    </row>
    <row r="245" spans="1:45" s="4" customFormat="1" ht="20.100000000000001" hidden="1" customHeight="1" outlineLevel="1" x14ac:dyDescent="0.15">
      <c r="B245" s="60" t="str">
        <f>IF($V$5&lt;&gt;"",$V$5,"-")</f>
        <v>-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77"/>
      <c r="AH245" s="130" t="str">
        <f t="shared" si="521"/>
        <v>-</v>
      </c>
      <c r="AI245" s="65">
        <f t="shared" si="522"/>
        <v>0</v>
      </c>
      <c r="AJ245" s="53" t="str">
        <f t="shared" si="527"/>
        <v/>
      </c>
      <c r="AK245" s="107" t="str">
        <f t="shared" si="523"/>
        <v>-</v>
      </c>
      <c r="AL245" s="128">
        <f>AR245</f>
        <v>0</v>
      </c>
      <c r="AM245" s="121" t="str">
        <f>IFERROR(AL245/AP245,"")</f>
        <v/>
      </c>
      <c r="AN245" s="44">
        <f>COUNT(C237:AG237)</f>
        <v>30</v>
      </c>
      <c r="AO245" s="111">
        <f t="shared" si="524"/>
        <v>0</v>
      </c>
      <c r="AP245" s="75">
        <f t="shared" si="525"/>
        <v>0</v>
      </c>
      <c r="AQ245" s="75">
        <f>COUNTIF(C245:AG245,"○")</f>
        <v>0</v>
      </c>
      <c r="AR245" s="75">
        <f t="shared" si="526"/>
        <v>0</v>
      </c>
      <c r="AS245" s="49"/>
    </row>
    <row r="246" spans="1:45" s="4" customFormat="1" ht="20.100000000000001" hidden="1" customHeight="1" outlineLevel="1" thickBot="1" x14ac:dyDescent="0.2">
      <c r="B246" s="61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79"/>
      <c r="AH246" s="131" t="str">
        <f t="shared" si="521"/>
        <v>-</v>
      </c>
      <c r="AI246" s="5">
        <f t="shared" si="522"/>
        <v>0</v>
      </c>
      <c r="AJ246" s="66" t="str">
        <f>IFERROR(AI246/AO246,"")</f>
        <v/>
      </c>
      <c r="AK246" s="33" t="str">
        <f t="shared" si="523"/>
        <v>-</v>
      </c>
      <c r="AL246" s="122">
        <f t="shared" ref="AL246" si="528">AR246</f>
        <v>0</v>
      </c>
      <c r="AM246" s="117" t="str">
        <f t="shared" ref="AM246" si="529">IFERROR(AL246/AP246,"")</f>
        <v/>
      </c>
      <c r="AN246" s="44">
        <f>COUNT(C237:AG237)</f>
        <v>30</v>
      </c>
      <c r="AO246" s="111">
        <f t="shared" si="524"/>
        <v>0</v>
      </c>
      <c r="AP246" s="75">
        <f t="shared" si="525"/>
        <v>0</v>
      </c>
      <c r="AQ246" s="75">
        <f t="shared" ref="AQ246" si="530">COUNTIF(C246:AG246,"○")</f>
        <v>0</v>
      </c>
      <c r="AR246" s="75">
        <f>AR234+AQ246</f>
        <v>0</v>
      </c>
      <c r="AS246" s="49"/>
    </row>
    <row r="247" spans="1:45" ht="14.25" hidden="1" outlineLevel="1" thickBot="1" x14ac:dyDescent="0.2">
      <c r="AR247" s="35"/>
    </row>
    <row r="248" spans="1:45" s="4" customFormat="1" ht="12.95" hidden="1" customHeight="1" outlineLevel="1" x14ac:dyDescent="0.15">
      <c r="A248" s="2"/>
      <c r="B248" s="85" t="s">
        <v>0</v>
      </c>
      <c r="C248" s="199">
        <f>DATE(YEAR(C236),MONTH(C236)+1,DAY(C236))</f>
        <v>45992</v>
      </c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0"/>
      <c r="AE248" s="200"/>
      <c r="AF248" s="200"/>
      <c r="AG248" s="200"/>
      <c r="AH248" s="248" t="s">
        <v>17</v>
      </c>
      <c r="AI248" s="203" t="s">
        <v>48</v>
      </c>
      <c r="AJ248" s="204"/>
      <c r="AK248" s="205"/>
      <c r="AL248" s="240" t="s">
        <v>11</v>
      </c>
      <c r="AM248" s="241"/>
      <c r="AN248" s="234" t="s">
        <v>16</v>
      </c>
      <c r="AO248" s="215" t="s">
        <v>18</v>
      </c>
      <c r="AP248" s="189" t="s">
        <v>19</v>
      </c>
      <c r="AQ248" s="191"/>
      <c r="AR248" s="177"/>
    </row>
    <row r="249" spans="1:45" s="4" customFormat="1" ht="12.95" hidden="1" customHeight="1" outlineLevel="1" x14ac:dyDescent="0.15">
      <c r="A249" s="2"/>
      <c r="B249" s="12" t="s">
        <v>1</v>
      </c>
      <c r="C249" s="13">
        <f>DATE(YEAR(C248),MONTH(C248),DAY(C248))</f>
        <v>45992</v>
      </c>
      <c r="D249" s="13">
        <f>IF(MONTH(DATE(YEAR(C249),MONTH(C249),DAY(C249)+1))=MONTH($C248),DATE(YEAR(C249),MONTH(C249),DAY(C249)+1),"")</f>
        <v>45993</v>
      </c>
      <c r="E249" s="13">
        <f t="shared" ref="E249" si="531">IF(MONTH(DATE(YEAR(D249),MONTH(D249),DAY(D249)+1))=MONTH($C248),DATE(YEAR(D249),MONTH(D249),DAY(D249)+1),"")</f>
        <v>45994</v>
      </c>
      <c r="F249" s="18">
        <f t="shared" ref="F249" si="532">IF(MONTH(DATE(YEAR(E249),MONTH(E249),DAY(E249)+1))=MONTH($C248),DATE(YEAR(E249),MONTH(E249),DAY(E249)+1),"")</f>
        <v>45995</v>
      </c>
      <c r="G249" s="13">
        <f t="shared" ref="G249" si="533">IF(MONTH(DATE(YEAR(F249),MONTH(F249),DAY(F249)+1))=MONTH($C248),DATE(YEAR(F249),MONTH(F249),DAY(F249)+1),"")</f>
        <v>45996</v>
      </c>
      <c r="H249" s="13">
        <f t="shared" ref="H249" si="534">IF(MONTH(DATE(YEAR(G249),MONTH(G249),DAY(G249)+1))=MONTH($C248),DATE(YEAR(G249),MONTH(G249),DAY(G249)+1),"")</f>
        <v>45997</v>
      </c>
      <c r="I249" s="13">
        <f t="shared" ref="I249" si="535">IF(MONTH(DATE(YEAR(H249),MONTH(H249),DAY(H249)+1))=MONTH($C248),DATE(YEAR(H249),MONTH(H249),DAY(H249)+1),"")</f>
        <v>45998</v>
      </c>
      <c r="J249" s="13">
        <f t="shared" ref="J249" si="536">IF(MONTH(DATE(YEAR(I249),MONTH(I249),DAY(I249)+1))=MONTH($C248),DATE(YEAR(I249),MONTH(I249),DAY(I249)+1),"")</f>
        <v>45999</v>
      </c>
      <c r="K249" s="13">
        <f t="shared" ref="K249" si="537">IF(MONTH(DATE(YEAR(J249),MONTH(J249),DAY(J249)+1))=MONTH($C248),DATE(YEAR(J249),MONTH(J249),DAY(J249)+1),"")</f>
        <v>46000</v>
      </c>
      <c r="L249" s="13">
        <f t="shared" ref="L249" si="538">IF(MONTH(DATE(YEAR(K249),MONTH(K249),DAY(K249)+1))=MONTH($C248),DATE(YEAR(K249),MONTH(K249),DAY(K249)+1),"")</f>
        <v>46001</v>
      </c>
      <c r="M249" s="13">
        <f t="shared" ref="M249" si="539">IF(MONTH(DATE(YEAR(L249),MONTH(L249),DAY(L249)+1))=MONTH($C248),DATE(YEAR(L249),MONTH(L249),DAY(L249)+1),"")</f>
        <v>46002</v>
      </c>
      <c r="N249" s="13">
        <f t="shared" ref="N249" si="540">IF(MONTH(DATE(YEAR(M249),MONTH(M249),DAY(M249)+1))=MONTH($C248),DATE(YEAR(M249),MONTH(M249),DAY(M249)+1),"")</f>
        <v>46003</v>
      </c>
      <c r="O249" s="13">
        <f t="shared" ref="O249" si="541">IF(MONTH(DATE(YEAR(N249),MONTH(N249),DAY(N249)+1))=MONTH($C248),DATE(YEAR(N249),MONTH(N249),DAY(N249)+1),"")</f>
        <v>46004</v>
      </c>
      <c r="P249" s="13">
        <f t="shared" ref="P249" si="542">IF(MONTH(DATE(YEAR(O249),MONTH(O249),DAY(O249)+1))=MONTH($C248),DATE(YEAR(O249),MONTH(O249),DAY(O249)+1),"")</f>
        <v>46005</v>
      </c>
      <c r="Q249" s="13">
        <f t="shared" ref="Q249" si="543">IF(MONTH(DATE(YEAR(P249),MONTH(P249),DAY(P249)+1))=MONTH($C248),DATE(YEAR(P249),MONTH(P249),DAY(P249)+1),"")</f>
        <v>46006</v>
      </c>
      <c r="R249" s="13">
        <f t="shared" ref="R249" si="544">IF(MONTH(DATE(YEAR(Q249),MONTH(Q249),DAY(Q249)+1))=MONTH($C248),DATE(YEAR(Q249),MONTH(Q249),DAY(Q249)+1),"")</f>
        <v>46007</v>
      </c>
      <c r="S249" s="13">
        <f t="shared" ref="S249" si="545">IF(MONTH(DATE(YEAR(R249),MONTH(R249),DAY(R249)+1))=MONTH($C248),DATE(YEAR(R249),MONTH(R249),DAY(R249)+1),"")</f>
        <v>46008</v>
      </c>
      <c r="T249" s="13">
        <f t="shared" ref="T249" si="546">IF(MONTH(DATE(YEAR(S249),MONTH(S249),DAY(S249)+1))=MONTH($C248),DATE(YEAR(S249),MONTH(S249),DAY(S249)+1),"")</f>
        <v>46009</v>
      </c>
      <c r="U249" s="13">
        <f t="shared" ref="U249" si="547">IF(MONTH(DATE(YEAR(T249),MONTH(T249),DAY(T249)+1))=MONTH($C248),DATE(YEAR(T249),MONTH(T249),DAY(T249)+1),"")</f>
        <v>46010</v>
      </c>
      <c r="V249" s="13">
        <f t="shared" ref="V249" si="548">IF(MONTH(DATE(YEAR(U249),MONTH(U249),DAY(U249)+1))=MONTH($C248),DATE(YEAR(U249),MONTH(U249),DAY(U249)+1),"")</f>
        <v>46011</v>
      </c>
      <c r="W249" s="13">
        <f t="shared" ref="W249" si="549">IF(MONTH(DATE(YEAR(V249),MONTH(V249),DAY(V249)+1))=MONTH($C248),DATE(YEAR(V249),MONTH(V249),DAY(V249)+1),"")</f>
        <v>46012</v>
      </c>
      <c r="X249" s="13">
        <f t="shared" ref="X249" si="550">IF(MONTH(DATE(YEAR(W249),MONTH(W249),DAY(W249)+1))=MONTH($C248),DATE(YEAR(W249),MONTH(W249),DAY(W249)+1),"")</f>
        <v>46013</v>
      </c>
      <c r="Y249" s="13">
        <f t="shared" ref="Y249" si="551">IF(MONTH(DATE(YEAR(X249),MONTH(X249),DAY(X249)+1))=MONTH($C248),DATE(YEAR(X249),MONTH(X249),DAY(X249)+1),"")</f>
        <v>46014</v>
      </c>
      <c r="Z249" s="13">
        <f t="shared" ref="Z249" si="552">IF(MONTH(DATE(YEAR(Y249),MONTH(Y249),DAY(Y249)+1))=MONTH($C248),DATE(YEAR(Y249),MONTH(Y249),DAY(Y249)+1),"")</f>
        <v>46015</v>
      </c>
      <c r="AA249" s="13">
        <f t="shared" ref="AA249" si="553">IF(MONTH(DATE(YEAR(Z249),MONTH(Z249),DAY(Z249)+1))=MONTH($C248),DATE(YEAR(Z249),MONTH(Z249),DAY(Z249)+1),"")</f>
        <v>46016</v>
      </c>
      <c r="AB249" s="13">
        <f t="shared" ref="AB249" si="554">IF(MONTH(DATE(YEAR(AA249),MONTH(AA249),DAY(AA249)+1))=MONTH($C248),DATE(YEAR(AA249),MONTH(AA249),DAY(AA249)+1),"")</f>
        <v>46017</v>
      </c>
      <c r="AC249" s="13">
        <f t="shared" ref="AC249" si="555">IF(MONTH(DATE(YEAR(AB249),MONTH(AB249),DAY(AB249)+1))=MONTH($C248),DATE(YEAR(AB249),MONTH(AB249),DAY(AB249)+1),"")</f>
        <v>46018</v>
      </c>
      <c r="AD249" s="13">
        <f t="shared" ref="AD249" si="556">IF(MONTH(DATE(YEAR(AC249),MONTH(AC249),DAY(AC249)+1))=MONTH($C248),DATE(YEAR(AC249),MONTH(AC249),DAY(AC249)+1),"")</f>
        <v>46019</v>
      </c>
      <c r="AE249" s="13">
        <f t="shared" ref="AE249" si="557">IF(MONTH(DATE(YEAR(AD249),MONTH(AD249),DAY(AD249)+1))=MONTH($C248),DATE(YEAR(AD249),MONTH(AD249),DAY(AD249)+1),"")</f>
        <v>46020</v>
      </c>
      <c r="AF249" s="13">
        <f t="shared" ref="AF249" si="558">IF(MONTH(DATE(YEAR(AE249),MONTH(AE249),DAY(AE249)+1))=MONTH($C248),DATE(YEAR(AE249),MONTH(AE249),DAY(AE249)+1),"")</f>
        <v>46021</v>
      </c>
      <c r="AG249" s="32">
        <f t="shared" ref="AG249" si="559">IF(MONTH(DATE(YEAR(AF249),MONTH(AF249),DAY(AF249)+1))=MONTH($C248),DATE(YEAR(AF249),MONTH(AF249),DAY(AF249)+1),"")</f>
        <v>46022</v>
      </c>
      <c r="AH249" s="249"/>
      <c r="AI249" s="206"/>
      <c r="AJ249" s="207"/>
      <c r="AK249" s="208"/>
      <c r="AL249" s="242"/>
      <c r="AM249" s="243"/>
      <c r="AN249" s="235"/>
      <c r="AO249" s="216"/>
      <c r="AP249" s="190"/>
      <c r="AQ249" s="191"/>
      <c r="AR249" s="177"/>
    </row>
    <row r="250" spans="1:45" s="4" customFormat="1" ht="12.95" hidden="1" customHeight="1" outlineLevel="1" x14ac:dyDescent="0.15">
      <c r="A250" s="2"/>
      <c r="B250" s="12" t="s">
        <v>2</v>
      </c>
      <c r="C250" s="14" t="str">
        <f t="shared" ref="C250:AG250" si="560">TEXT(C249,"aaa")</f>
        <v>月</v>
      </c>
      <c r="D250" s="14" t="str">
        <f t="shared" si="560"/>
        <v>火</v>
      </c>
      <c r="E250" s="14" t="str">
        <f t="shared" si="560"/>
        <v>水</v>
      </c>
      <c r="F250" s="19" t="str">
        <f t="shared" si="560"/>
        <v>木</v>
      </c>
      <c r="G250" s="14" t="str">
        <f t="shared" si="560"/>
        <v>金</v>
      </c>
      <c r="H250" s="14" t="str">
        <f t="shared" si="560"/>
        <v>土</v>
      </c>
      <c r="I250" s="14" t="str">
        <f t="shared" si="560"/>
        <v>日</v>
      </c>
      <c r="J250" s="14" t="str">
        <f t="shared" si="560"/>
        <v>月</v>
      </c>
      <c r="K250" s="14" t="str">
        <f t="shared" si="560"/>
        <v>火</v>
      </c>
      <c r="L250" s="14" t="str">
        <f t="shared" si="560"/>
        <v>水</v>
      </c>
      <c r="M250" s="14" t="str">
        <f t="shared" si="560"/>
        <v>木</v>
      </c>
      <c r="N250" s="14" t="str">
        <f t="shared" si="560"/>
        <v>金</v>
      </c>
      <c r="O250" s="14" t="str">
        <f t="shared" si="560"/>
        <v>土</v>
      </c>
      <c r="P250" s="14" t="str">
        <f t="shared" si="560"/>
        <v>日</v>
      </c>
      <c r="Q250" s="14" t="str">
        <f t="shared" si="560"/>
        <v>月</v>
      </c>
      <c r="R250" s="14" t="str">
        <f t="shared" si="560"/>
        <v>火</v>
      </c>
      <c r="S250" s="14" t="str">
        <f t="shared" si="560"/>
        <v>水</v>
      </c>
      <c r="T250" s="14" t="str">
        <f t="shared" si="560"/>
        <v>木</v>
      </c>
      <c r="U250" s="14" t="str">
        <f t="shared" si="560"/>
        <v>金</v>
      </c>
      <c r="V250" s="14" t="str">
        <f t="shared" si="560"/>
        <v>土</v>
      </c>
      <c r="W250" s="14" t="str">
        <f t="shared" si="560"/>
        <v>日</v>
      </c>
      <c r="X250" s="14" t="str">
        <f t="shared" si="560"/>
        <v>月</v>
      </c>
      <c r="Y250" s="14" t="str">
        <f t="shared" si="560"/>
        <v>火</v>
      </c>
      <c r="Z250" s="14" t="str">
        <f t="shared" si="560"/>
        <v>水</v>
      </c>
      <c r="AA250" s="14" t="str">
        <f t="shared" si="560"/>
        <v>木</v>
      </c>
      <c r="AB250" s="14" t="str">
        <f t="shared" si="560"/>
        <v>金</v>
      </c>
      <c r="AC250" s="14" t="str">
        <f t="shared" si="560"/>
        <v>土</v>
      </c>
      <c r="AD250" s="14" t="str">
        <f t="shared" si="560"/>
        <v>日</v>
      </c>
      <c r="AE250" s="14" t="str">
        <f t="shared" si="560"/>
        <v>月</v>
      </c>
      <c r="AF250" s="14" t="str">
        <f t="shared" si="560"/>
        <v>火</v>
      </c>
      <c r="AG250" s="77" t="str">
        <f t="shared" si="560"/>
        <v>水</v>
      </c>
      <c r="AH250" s="249"/>
      <c r="AI250" s="193" t="s">
        <v>42</v>
      </c>
      <c r="AJ250" s="247" t="s">
        <v>12</v>
      </c>
      <c r="AK250" s="195" t="s">
        <v>49</v>
      </c>
      <c r="AL250" s="236" t="s">
        <v>42</v>
      </c>
      <c r="AM250" s="238" t="s">
        <v>13</v>
      </c>
      <c r="AN250" s="234">
        <f>COUNT(C249:AG249)</f>
        <v>31</v>
      </c>
      <c r="AO250" s="215">
        <f>AN250-AH250</f>
        <v>31</v>
      </c>
      <c r="AP250" s="215">
        <f>SUM(AO$8:AO252)</f>
        <v>1114</v>
      </c>
      <c r="AQ250" s="56"/>
      <c r="AR250" s="55"/>
    </row>
    <row r="251" spans="1:45" s="4" customFormat="1" ht="27" hidden="1" customHeight="1" outlineLevel="1" x14ac:dyDescent="0.15">
      <c r="A251" s="3"/>
      <c r="B251" s="185" t="s">
        <v>3</v>
      </c>
      <c r="C251" s="187" t="str">
        <f>IFERROR(VLOOKUP(C249,祝日一覧!$A:$C,3,FALSE),"")</f>
        <v/>
      </c>
      <c r="D251" s="187" t="str">
        <f>IFERROR(VLOOKUP(D249,祝日一覧!$A:$C,3,FALSE),"")</f>
        <v/>
      </c>
      <c r="E251" s="187" t="str">
        <f>IFERROR(VLOOKUP(E249,祝日一覧!$A:$C,3,FALSE),"")</f>
        <v/>
      </c>
      <c r="F251" s="187" t="str">
        <f>IFERROR(VLOOKUP(F249,祝日一覧!$A:$C,3,FALSE),"")</f>
        <v/>
      </c>
      <c r="G251" s="187" t="str">
        <f>IFERROR(VLOOKUP(G249,祝日一覧!$A:$C,3,FALSE),"")</f>
        <v/>
      </c>
      <c r="H251" s="187" t="str">
        <f>IFERROR(VLOOKUP(H249,祝日一覧!$A:$C,3,FALSE),"")</f>
        <v/>
      </c>
      <c r="I251" s="187" t="str">
        <f>IFERROR(VLOOKUP(I249,祝日一覧!$A:$C,3,FALSE),"")</f>
        <v/>
      </c>
      <c r="J251" s="187" t="str">
        <f>IFERROR(VLOOKUP(J249,祝日一覧!$A:$C,3,FALSE),"")</f>
        <v/>
      </c>
      <c r="K251" s="187" t="str">
        <f>IFERROR(VLOOKUP(K249,祝日一覧!$A:$C,3,FALSE),"")</f>
        <v/>
      </c>
      <c r="L251" s="187" t="str">
        <f>IFERROR(VLOOKUP(L249,祝日一覧!$A:$C,3,FALSE),"")</f>
        <v/>
      </c>
      <c r="M251" s="187" t="str">
        <f>IFERROR(VLOOKUP(M249,祝日一覧!$A:$C,3,FALSE),"")</f>
        <v/>
      </c>
      <c r="N251" s="187" t="str">
        <f>IFERROR(VLOOKUP(N249,祝日一覧!$A:$C,3,FALSE),"")</f>
        <v/>
      </c>
      <c r="O251" s="187" t="str">
        <f>IFERROR(VLOOKUP(O249,祝日一覧!$A:$C,3,FALSE),"")</f>
        <v/>
      </c>
      <c r="P251" s="187" t="str">
        <f>IFERROR(VLOOKUP(P249,祝日一覧!$A:$C,3,FALSE),"")</f>
        <v/>
      </c>
      <c r="Q251" s="187" t="str">
        <f>IFERROR(VLOOKUP(Q249,祝日一覧!$A:$C,3,FALSE),"")</f>
        <v/>
      </c>
      <c r="R251" s="187" t="str">
        <f>IFERROR(VLOOKUP(R249,祝日一覧!$A:$C,3,FALSE),"")</f>
        <v/>
      </c>
      <c r="S251" s="187" t="str">
        <f>IFERROR(VLOOKUP(S249,祝日一覧!$A:$C,3,FALSE),"")</f>
        <v/>
      </c>
      <c r="T251" s="187" t="str">
        <f>IFERROR(VLOOKUP(T249,祝日一覧!$A:$C,3,FALSE),"")</f>
        <v/>
      </c>
      <c r="U251" s="187" t="str">
        <f>IFERROR(VLOOKUP(U249,祝日一覧!$A:$C,3,FALSE),"")</f>
        <v/>
      </c>
      <c r="V251" s="187" t="str">
        <f>IFERROR(VLOOKUP(V249,祝日一覧!$A:$C,3,FALSE),"")</f>
        <v/>
      </c>
      <c r="W251" s="187" t="str">
        <f>IFERROR(VLOOKUP(W249,祝日一覧!$A:$C,3,FALSE),"")</f>
        <v/>
      </c>
      <c r="X251" s="187" t="str">
        <f>IFERROR(VLOOKUP(X249,祝日一覧!$A:$C,3,FALSE),"")</f>
        <v/>
      </c>
      <c r="Y251" s="187" t="str">
        <f>IFERROR(VLOOKUP(Y249,祝日一覧!$A:$C,3,FALSE),"")</f>
        <v/>
      </c>
      <c r="Z251" s="187" t="str">
        <f>IFERROR(VLOOKUP(Z249,祝日一覧!$A:$C,3,FALSE),"")</f>
        <v/>
      </c>
      <c r="AA251" s="187" t="str">
        <f>IFERROR(VLOOKUP(AA249,祝日一覧!$A:$C,3,FALSE),"")</f>
        <v/>
      </c>
      <c r="AB251" s="187" t="str">
        <f>IFERROR(VLOOKUP(AB249,祝日一覧!$A:$C,3,FALSE),"")</f>
        <v/>
      </c>
      <c r="AC251" s="187" t="str">
        <f>IFERROR(VLOOKUP(AC249,祝日一覧!$A:$C,3,FALSE),"")</f>
        <v/>
      </c>
      <c r="AD251" s="187" t="str">
        <f>IFERROR(VLOOKUP(AD249,祝日一覧!$A:$C,3,FALSE),"")</f>
        <v/>
      </c>
      <c r="AE251" s="187" t="str">
        <f>IFERROR(VLOOKUP(AE249,祝日一覧!$A:$C,3,FALSE),"")</f>
        <v>年末年始休暇</v>
      </c>
      <c r="AF251" s="187" t="str">
        <f>IFERROR(VLOOKUP(AF249,祝日一覧!$A:$C,3,FALSE),"")</f>
        <v>年末年始休暇</v>
      </c>
      <c r="AG251" s="229" t="str">
        <f>IFERROR(VLOOKUP(AG249,祝日一覧!$A:$C,3,FALSE),"")</f>
        <v>年末年始休暇</v>
      </c>
      <c r="AH251" s="249"/>
      <c r="AI251" s="193"/>
      <c r="AJ251" s="247"/>
      <c r="AK251" s="195"/>
      <c r="AL251" s="237"/>
      <c r="AM251" s="239"/>
      <c r="AN251" s="235"/>
      <c r="AO251" s="216"/>
      <c r="AP251" s="216"/>
      <c r="AQ251" s="57"/>
      <c r="AR251" s="58"/>
    </row>
    <row r="252" spans="1:45" s="4" customFormat="1" ht="20.100000000000001" hidden="1" customHeight="1" outlineLevel="1" thickBot="1" x14ac:dyDescent="0.2">
      <c r="B252" s="228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  <c r="AA252" s="227"/>
      <c r="AB252" s="227"/>
      <c r="AC252" s="227"/>
      <c r="AD252" s="227"/>
      <c r="AE252" s="227"/>
      <c r="AF252" s="227"/>
      <c r="AG252" s="230"/>
      <c r="AH252" s="250"/>
      <c r="AI252" s="5"/>
      <c r="AJ252" s="66" t="e">
        <f>AVERAGE(AJ253:AJ258)</f>
        <v>#DIV/0!</v>
      </c>
      <c r="AK252" s="33" t="e">
        <f>IF(AJ252&gt;=0.285,"達成","未")</f>
        <v>#DIV/0!</v>
      </c>
      <c r="AL252" s="116"/>
      <c r="AM252" s="117">
        <f>AVERAGE(AM253:AM257)</f>
        <v>0.32700421940928265</v>
      </c>
      <c r="AN252" s="109" t="s">
        <v>69</v>
      </c>
      <c r="AO252" s="93" t="s">
        <v>70</v>
      </c>
      <c r="AP252" s="94" t="s">
        <v>71</v>
      </c>
      <c r="AQ252" s="96" t="s">
        <v>72</v>
      </c>
      <c r="AR252" s="96" t="s">
        <v>59</v>
      </c>
      <c r="AS252" s="88" t="s">
        <v>68</v>
      </c>
    </row>
    <row r="253" spans="1:45" s="4" customFormat="1" ht="20.100000000000001" hidden="1" customHeight="1" outlineLevel="1" x14ac:dyDescent="0.15">
      <c r="B253" s="69" t="str">
        <f>IF($R$5&lt;&gt;"",$R$5,"-")</f>
        <v>松江　氏</v>
      </c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98"/>
      <c r="AH253" s="132" t="str">
        <f t="shared" ref="AH253:AH258" si="561">IF(B253="-",B253,"手入力")</f>
        <v>手入力</v>
      </c>
      <c r="AI253" s="63">
        <f t="shared" ref="AI253:AI258" si="562">AQ253</f>
        <v>0</v>
      </c>
      <c r="AJ253" s="64" t="str">
        <f>IFERROR(AI253/AO253,"")</f>
        <v/>
      </c>
      <c r="AK253" s="106" t="str">
        <f>IFERROR(IF(B253="-",B253,IF(AI253/AO253&gt;=0.285,"達成","未")),"-")</f>
        <v>-</v>
      </c>
      <c r="AL253" s="126">
        <f>AR253</f>
        <v>52</v>
      </c>
      <c r="AM253" s="127">
        <f>IFERROR(AL253/AP253,"")</f>
        <v>0.32911392405063289</v>
      </c>
      <c r="AN253" s="44">
        <f>COUNT(C249:AG249)</f>
        <v>31</v>
      </c>
      <c r="AO253" s="111">
        <f>IF(OR(B253="-",B253=""),0,IFERROR(AN253-AH253,))</f>
        <v>0</v>
      </c>
      <c r="AP253" s="75">
        <f>AO253+AP241</f>
        <v>158</v>
      </c>
      <c r="AQ253" s="74">
        <f>COUNTIF(C253:AG253,"○")</f>
        <v>0</v>
      </c>
      <c r="AR253" s="74">
        <f>AR241+AQ253</f>
        <v>52</v>
      </c>
      <c r="AS253" s="76">
        <f>IF(AS254&gt;=1,0,IF(SUM(AO253:AO258)=0,1,IF(AK252="達成",1,0)))</f>
        <v>0</v>
      </c>
    </row>
    <row r="254" spans="1:45" s="4" customFormat="1" ht="20.100000000000001" hidden="1" customHeight="1" outlineLevel="1" x14ac:dyDescent="0.15">
      <c r="B254" s="60" t="str">
        <f>IF($S$5&lt;&gt;"",$S$5,"-")</f>
        <v>大田　氏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77"/>
      <c r="AH254" s="130" t="str">
        <f t="shared" si="561"/>
        <v>手入力</v>
      </c>
      <c r="AI254" s="65">
        <f t="shared" si="562"/>
        <v>0</v>
      </c>
      <c r="AJ254" s="53" t="str">
        <f>IFERROR(AI254/AO254,"")</f>
        <v/>
      </c>
      <c r="AK254" s="107" t="str">
        <f t="shared" ref="AK254:AK258" si="563">IFERROR(IF(B254="-",B254,IF(AI254/AO254&gt;=0.285,"達成","未")),"-")</f>
        <v>-</v>
      </c>
      <c r="AL254" s="128">
        <f>AR254</f>
        <v>51</v>
      </c>
      <c r="AM254" s="121">
        <f>IFERROR(AL254/AP254,"")</f>
        <v>0.32278481012658228</v>
      </c>
      <c r="AN254" s="44">
        <f>COUNT(C249:AG249)</f>
        <v>31</v>
      </c>
      <c r="AO254" s="111">
        <f>IF(OR(B254="-",B254=""),0,IFERROR(AN254-AH254,))</f>
        <v>0</v>
      </c>
      <c r="AP254" s="75">
        <f>AO254+AP242</f>
        <v>158</v>
      </c>
      <c r="AQ254" s="75">
        <f>COUNTIF(C254:AG254,"○")</f>
        <v>0</v>
      </c>
      <c r="AR254" s="75">
        <f>AR242+AQ254</f>
        <v>51</v>
      </c>
      <c r="AS254" s="49">
        <f>COUNTIF(AH253:AH258,"手入力")</f>
        <v>3</v>
      </c>
    </row>
    <row r="255" spans="1:45" s="4" customFormat="1" ht="20.100000000000001" hidden="1" customHeight="1" outlineLevel="1" x14ac:dyDescent="0.15">
      <c r="B255" s="60" t="str">
        <f>IF($T$5&lt;&gt;"",$T$5,"-")</f>
        <v>浜田　氏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77"/>
      <c r="AH255" s="130" t="str">
        <f t="shared" si="561"/>
        <v>手入力</v>
      </c>
      <c r="AI255" s="65">
        <f t="shared" si="562"/>
        <v>0</v>
      </c>
      <c r="AJ255" s="53" t="str">
        <f>IFERROR(AI255/AO255,"")</f>
        <v/>
      </c>
      <c r="AK255" s="107" t="str">
        <f t="shared" si="563"/>
        <v>-</v>
      </c>
      <c r="AL255" s="128">
        <f>AR255</f>
        <v>52</v>
      </c>
      <c r="AM255" s="121">
        <f>IFERROR(AL255/AP255,"")</f>
        <v>0.32911392405063289</v>
      </c>
      <c r="AN255" s="44">
        <f>COUNT(C249:AG249)</f>
        <v>31</v>
      </c>
      <c r="AO255" s="111">
        <f t="shared" ref="AO255:AO258" si="564">IF(OR(B255="-",B255=""),0,IFERROR(AN255-AH255,))</f>
        <v>0</v>
      </c>
      <c r="AP255" s="75">
        <f t="shared" ref="AP255:AP258" si="565">AO255+AP243</f>
        <v>158</v>
      </c>
      <c r="AQ255" s="75">
        <f>COUNTIF(C255:AG255,"○")</f>
        <v>0</v>
      </c>
      <c r="AR255" s="75">
        <f t="shared" ref="AR255:AR257" si="566">AR243+AQ255</f>
        <v>52</v>
      </c>
      <c r="AS255" s="49"/>
    </row>
    <row r="256" spans="1:45" s="4" customFormat="1" ht="20.100000000000001" hidden="1" customHeight="1" outlineLevel="1" x14ac:dyDescent="0.15">
      <c r="B256" s="60" t="str">
        <f>IF($U$5&lt;&gt;"",$U$5,"-")</f>
        <v>-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77"/>
      <c r="AH256" s="130" t="str">
        <f t="shared" si="561"/>
        <v>-</v>
      </c>
      <c r="AI256" s="65">
        <f t="shared" si="562"/>
        <v>0</v>
      </c>
      <c r="AJ256" s="53" t="str">
        <f t="shared" ref="AJ256:AJ257" si="567">IFERROR(AI256/AO256,"")</f>
        <v/>
      </c>
      <c r="AK256" s="107" t="str">
        <f t="shared" si="563"/>
        <v>-</v>
      </c>
      <c r="AL256" s="128">
        <f>AR256</f>
        <v>0</v>
      </c>
      <c r="AM256" s="121" t="str">
        <f>IFERROR(AL256/AP256,"")</f>
        <v/>
      </c>
      <c r="AN256" s="44">
        <f>COUNT(C249:AG249)</f>
        <v>31</v>
      </c>
      <c r="AO256" s="111">
        <f t="shared" si="564"/>
        <v>0</v>
      </c>
      <c r="AP256" s="75">
        <f t="shared" si="565"/>
        <v>0</v>
      </c>
      <c r="AQ256" s="75">
        <f>COUNTIF(C256:AG256,"○")</f>
        <v>0</v>
      </c>
      <c r="AR256" s="75">
        <f t="shared" si="566"/>
        <v>0</v>
      </c>
      <c r="AS256" s="49"/>
    </row>
    <row r="257" spans="1:45" s="4" customFormat="1" ht="20.100000000000001" hidden="1" customHeight="1" outlineLevel="1" x14ac:dyDescent="0.15">
      <c r="B257" s="60" t="str">
        <f>IF($V$5&lt;&gt;"",$V$5,"-")</f>
        <v>-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77"/>
      <c r="AH257" s="130" t="str">
        <f t="shared" si="561"/>
        <v>-</v>
      </c>
      <c r="AI257" s="65">
        <f t="shared" si="562"/>
        <v>0</v>
      </c>
      <c r="AJ257" s="53" t="str">
        <f t="shared" si="567"/>
        <v/>
      </c>
      <c r="AK257" s="107" t="str">
        <f t="shared" si="563"/>
        <v>-</v>
      </c>
      <c r="AL257" s="128">
        <f>AR257</f>
        <v>0</v>
      </c>
      <c r="AM257" s="121" t="str">
        <f>IFERROR(AL257/AP257,"")</f>
        <v/>
      </c>
      <c r="AN257" s="44">
        <f>COUNT(C249:AG249)</f>
        <v>31</v>
      </c>
      <c r="AO257" s="111">
        <f t="shared" si="564"/>
        <v>0</v>
      </c>
      <c r="AP257" s="75">
        <f t="shared" si="565"/>
        <v>0</v>
      </c>
      <c r="AQ257" s="75">
        <f>COUNTIF(C257:AG257,"○")</f>
        <v>0</v>
      </c>
      <c r="AR257" s="75">
        <f t="shared" si="566"/>
        <v>0</v>
      </c>
      <c r="AS257" s="49"/>
    </row>
    <row r="258" spans="1:45" s="4" customFormat="1" ht="20.100000000000001" hidden="1" customHeight="1" outlineLevel="1" thickBot="1" x14ac:dyDescent="0.2">
      <c r="B258" s="61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79"/>
      <c r="AH258" s="131" t="str">
        <f t="shared" si="561"/>
        <v>-</v>
      </c>
      <c r="AI258" s="5">
        <f t="shared" si="562"/>
        <v>0</v>
      </c>
      <c r="AJ258" s="66" t="str">
        <f>IFERROR(AI258/AO258,"")</f>
        <v/>
      </c>
      <c r="AK258" s="33" t="str">
        <f t="shared" si="563"/>
        <v>-</v>
      </c>
      <c r="AL258" s="122">
        <f t="shared" ref="AL258" si="568">AR258</f>
        <v>0</v>
      </c>
      <c r="AM258" s="117" t="str">
        <f t="shared" ref="AM258" si="569">IFERROR(AL258/AP258,"")</f>
        <v/>
      </c>
      <c r="AN258" s="44">
        <f>COUNT(C249:AG249)</f>
        <v>31</v>
      </c>
      <c r="AO258" s="111">
        <f t="shared" si="564"/>
        <v>0</v>
      </c>
      <c r="AP258" s="75">
        <f t="shared" si="565"/>
        <v>0</v>
      </c>
      <c r="AQ258" s="75">
        <f t="shared" ref="AQ258" si="570">COUNTIF(C258:AG258,"○")</f>
        <v>0</v>
      </c>
      <c r="AR258" s="75">
        <f>AR246+AQ258</f>
        <v>0</v>
      </c>
      <c r="AS258" s="49"/>
    </row>
    <row r="259" spans="1:45" ht="14.25" hidden="1" outlineLevel="1" thickBot="1" x14ac:dyDescent="0.2">
      <c r="AR259" s="35"/>
    </row>
    <row r="260" spans="1:45" s="4" customFormat="1" ht="12.95" hidden="1" customHeight="1" outlineLevel="1" x14ac:dyDescent="0.15">
      <c r="A260" s="2"/>
      <c r="B260" s="85" t="s">
        <v>0</v>
      </c>
      <c r="C260" s="199">
        <f>DATE(YEAR(C248),MONTH(C248)+1,DAY(C248))</f>
        <v>46023</v>
      </c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248" t="s">
        <v>17</v>
      </c>
      <c r="AI260" s="203" t="s">
        <v>48</v>
      </c>
      <c r="AJ260" s="204"/>
      <c r="AK260" s="205"/>
      <c r="AL260" s="240" t="s">
        <v>11</v>
      </c>
      <c r="AM260" s="241"/>
      <c r="AN260" s="234" t="s">
        <v>16</v>
      </c>
      <c r="AO260" s="215" t="s">
        <v>18</v>
      </c>
      <c r="AP260" s="189" t="s">
        <v>19</v>
      </c>
      <c r="AQ260" s="191"/>
      <c r="AR260" s="177"/>
    </row>
    <row r="261" spans="1:45" s="4" customFormat="1" ht="12.95" hidden="1" customHeight="1" outlineLevel="1" x14ac:dyDescent="0.15">
      <c r="A261" s="2"/>
      <c r="B261" s="12" t="s">
        <v>1</v>
      </c>
      <c r="C261" s="13">
        <f>DATE(YEAR(C260),MONTH(C260),DAY(C260))</f>
        <v>46023</v>
      </c>
      <c r="D261" s="13">
        <f>IF(MONTH(DATE(YEAR(C261),MONTH(C261),DAY(C261)+1))=MONTH($C260),DATE(YEAR(C261),MONTH(C261),DAY(C261)+1),"")</f>
        <v>46024</v>
      </c>
      <c r="E261" s="13">
        <f t="shared" ref="E261" si="571">IF(MONTH(DATE(YEAR(D261),MONTH(D261),DAY(D261)+1))=MONTH($C260),DATE(YEAR(D261),MONTH(D261),DAY(D261)+1),"")</f>
        <v>46025</v>
      </c>
      <c r="F261" s="18">
        <f t="shared" ref="F261" si="572">IF(MONTH(DATE(YEAR(E261),MONTH(E261),DAY(E261)+1))=MONTH($C260),DATE(YEAR(E261),MONTH(E261),DAY(E261)+1),"")</f>
        <v>46026</v>
      </c>
      <c r="G261" s="13">
        <f t="shared" ref="G261" si="573">IF(MONTH(DATE(YEAR(F261),MONTH(F261),DAY(F261)+1))=MONTH($C260),DATE(YEAR(F261),MONTH(F261),DAY(F261)+1),"")</f>
        <v>46027</v>
      </c>
      <c r="H261" s="13">
        <f t="shared" ref="H261" si="574">IF(MONTH(DATE(YEAR(G261),MONTH(G261),DAY(G261)+1))=MONTH($C260),DATE(YEAR(G261),MONTH(G261),DAY(G261)+1),"")</f>
        <v>46028</v>
      </c>
      <c r="I261" s="13">
        <f t="shared" ref="I261" si="575">IF(MONTH(DATE(YEAR(H261),MONTH(H261),DAY(H261)+1))=MONTH($C260),DATE(YEAR(H261),MONTH(H261),DAY(H261)+1),"")</f>
        <v>46029</v>
      </c>
      <c r="J261" s="13">
        <f t="shared" ref="J261" si="576">IF(MONTH(DATE(YEAR(I261),MONTH(I261),DAY(I261)+1))=MONTH($C260),DATE(YEAR(I261),MONTH(I261),DAY(I261)+1),"")</f>
        <v>46030</v>
      </c>
      <c r="K261" s="13">
        <f t="shared" ref="K261" si="577">IF(MONTH(DATE(YEAR(J261),MONTH(J261),DAY(J261)+1))=MONTH($C260),DATE(YEAR(J261),MONTH(J261),DAY(J261)+1),"")</f>
        <v>46031</v>
      </c>
      <c r="L261" s="13">
        <f t="shared" ref="L261" si="578">IF(MONTH(DATE(YEAR(K261),MONTH(K261),DAY(K261)+1))=MONTH($C260),DATE(YEAR(K261),MONTH(K261),DAY(K261)+1),"")</f>
        <v>46032</v>
      </c>
      <c r="M261" s="13">
        <f t="shared" ref="M261" si="579">IF(MONTH(DATE(YEAR(L261),MONTH(L261),DAY(L261)+1))=MONTH($C260),DATE(YEAR(L261),MONTH(L261),DAY(L261)+1),"")</f>
        <v>46033</v>
      </c>
      <c r="N261" s="13">
        <f t="shared" ref="N261" si="580">IF(MONTH(DATE(YEAR(M261),MONTH(M261),DAY(M261)+1))=MONTH($C260),DATE(YEAR(M261),MONTH(M261),DAY(M261)+1),"")</f>
        <v>46034</v>
      </c>
      <c r="O261" s="13">
        <f t="shared" ref="O261" si="581">IF(MONTH(DATE(YEAR(N261),MONTH(N261),DAY(N261)+1))=MONTH($C260),DATE(YEAR(N261),MONTH(N261),DAY(N261)+1),"")</f>
        <v>46035</v>
      </c>
      <c r="P261" s="13">
        <f t="shared" ref="P261" si="582">IF(MONTH(DATE(YEAR(O261),MONTH(O261),DAY(O261)+1))=MONTH($C260),DATE(YEAR(O261),MONTH(O261),DAY(O261)+1),"")</f>
        <v>46036</v>
      </c>
      <c r="Q261" s="13">
        <f t="shared" ref="Q261" si="583">IF(MONTH(DATE(YEAR(P261),MONTH(P261),DAY(P261)+1))=MONTH($C260),DATE(YEAR(P261),MONTH(P261),DAY(P261)+1),"")</f>
        <v>46037</v>
      </c>
      <c r="R261" s="13">
        <f t="shared" ref="R261" si="584">IF(MONTH(DATE(YEAR(Q261),MONTH(Q261),DAY(Q261)+1))=MONTH($C260),DATE(YEAR(Q261),MONTH(Q261),DAY(Q261)+1),"")</f>
        <v>46038</v>
      </c>
      <c r="S261" s="13">
        <f t="shared" ref="S261" si="585">IF(MONTH(DATE(YEAR(R261),MONTH(R261),DAY(R261)+1))=MONTH($C260),DATE(YEAR(R261),MONTH(R261),DAY(R261)+1),"")</f>
        <v>46039</v>
      </c>
      <c r="T261" s="13">
        <f t="shared" ref="T261" si="586">IF(MONTH(DATE(YEAR(S261),MONTH(S261),DAY(S261)+1))=MONTH($C260),DATE(YEAR(S261),MONTH(S261),DAY(S261)+1),"")</f>
        <v>46040</v>
      </c>
      <c r="U261" s="13">
        <f t="shared" ref="U261" si="587">IF(MONTH(DATE(YEAR(T261),MONTH(T261),DAY(T261)+1))=MONTH($C260),DATE(YEAR(T261),MONTH(T261),DAY(T261)+1),"")</f>
        <v>46041</v>
      </c>
      <c r="V261" s="13">
        <f t="shared" ref="V261" si="588">IF(MONTH(DATE(YEAR(U261),MONTH(U261),DAY(U261)+1))=MONTH($C260),DATE(YEAR(U261),MONTH(U261),DAY(U261)+1),"")</f>
        <v>46042</v>
      </c>
      <c r="W261" s="13">
        <f t="shared" ref="W261" si="589">IF(MONTH(DATE(YEAR(V261),MONTH(V261),DAY(V261)+1))=MONTH($C260),DATE(YEAR(V261),MONTH(V261),DAY(V261)+1),"")</f>
        <v>46043</v>
      </c>
      <c r="X261" s="13">
        <f t="shared" ref="X261" si="590">IF(MONTH(DATE(YEAR(W261),MONTH(W261),DAY(W261)+1))=MONTH($C260),DATE(YEAR(W261),MONTH(W261),DAY(W261)+1),"")</f>
        <v>46044</v>
      </c>
      <c r="Y261" s="13">
        <f t="shared" ref="Y261" si="591">IF(MONTH(DATE(YEAR(X261),MONTH(X261),DAY(X261)+1))=MONTH($C260),DATE(YEAR(X261),MONTH(X261),DAY(X261)+1),"")</f>
        <v>46045</v>
      </c>
      <c r="Z261" s="13">
        <f t="shared" ref="Z261" si="592">IF(MONTH(DATE(YEAR(Y261),MONTH(Y261),DAY(Y261)+1))=MONTH($C260),DATE(YEAR(Y261),MONTH(Y261),DAY(Y261)+1),"")</f>
        <v>46046</v>
      </c>
      <c r="AA261" s="13">
        <f t="shared" ref="AA261" si="593">IF(MONTH(DATE(YEAR(Z261),MONTH(Z261),DAY(Z261)+1))=MONTH($C260),DATE(YEAR(Z261),MONTH(Z261),DAY(Z261)+1),"")</f>
        <v>46047</v>
      </c>
      <c r="AB261" s="13">
        <f t="shared" ref="AB261" si="594">IF(MONTH(DATE(YEAR(AA261),MONTH(AA261),DAY(AA261)+1))=MONTH($C260),DATE(YEAR(AA261),MONTH(AA261),DAY(AA261)+1),"")</f>
        <v>46048</v>
      </c>
      <c r="AC261" s="13">
        <f t="shared" ref="AC261" si="595">IF(MONTH(DATE(YEAR(AB261),MONTH(AB261),DAY(AB261)+1))=MONTH($C260),DATE(YEAR(AB261),MONTH(AB261),DAY(AB261)+1),"")</f>
        <v>46049</v>
      </c>
      <c r="AD261" s="13">
        <f t="shared" ref="AD261" si="596">IF(MONTH(DATE(YEAR(AC261),MONTH(AC261),DAY(AC261)+1))=MONTH($C260),DATE(YEAR(AC261),MONTH(AC261),DAY(AC261)+1),"")</f>
        <v>46050</v>
      </c>
      <c r="AE261" s="13">
        <f t="shared" ref="AE261" si="597">IF(MONTH(DATE(YEAR(AD261),MONTH(AD261),DAY(AD261)+1))=MONTH($C260),DATE(YEAR(AD261),MONTH(AD261),DAY(AD261)+1),"")</f>
        <v>46051</v>
      </c>
      <c r="AF261" s="13">
        <f t="shared" ref="AF261" si="598">IF(MONTH(DATE(YEAR(AE261),MONTH(AE261),DAY(AE261)+1))=MONTH($C260),DATE(YEAR(AE261),MONTH(AE261),DAY(AE261)+1),"")</f>
        <v>46052</v>
      </c>
      <c r="AG261" s="32">
        <f t="shared" ref="AG261" si="599">IF(MONTH(DATE(YEAR(AF261),MONTH(AF261),DAY(AF261)+1))=MONTH($C260),DATE(YEAR(AF261),MONTH(AF261),DAY(AF261)+1),"")</f>
        <v>46053</v>
      </c>
      <c r="AH261" s="249"/>
      <c r="AI261" s="206"/>
      <c r="AJ261" s="207"/>
      <c r="AK261" s="208"/>
      <c r="AL261" s="242"/>
      <c r="AM261" s="243"/>
      <c r="AN261" s="235"/>
      <c r="AO261" s="216"/>
      <c r="AP261" s="190"/>
      <c r="AQ261" s="191"/>
      <c r="AR261" s="177"/>
    </row>
    <row r="262" spans="1:45" s="4" customFormat="1" ht="12.95" hidden="1" customHeight="1" outlineLevel="1" x14ac:dyDescent="0.15">
      <c r="A262" s="2"/>
      <c r="B262" s="12" t="s">
        <v>2</v>
      </c>
      <c r="C262" s="14" t="str">
        <f t="shared" ref="C262:AG262" si="600">TEXT(C261,"aaa")</f>
        <v>木</v>
      </c>
      <c r="D262" s="14" t="str">
        <f t="shared" si="600"/>
        <v>金</v>
      </c>
      <c r="E262" s="14" t="str">
        <f t="shared" si="600"/>
        <v>土</v>
      </c>
      <c r="F262" s="19" t="str">
        <f t="shared" si="600"/>
        <v>日</v>
      </c>
      <c r="G262" s="14" t="str">
        <f t="shared" si="600"/>
        <v>月</v>
      </c>
      <c r="H262" s="14" t="str">
        <f t="shared" si="600"/>
        <v>火</v>
      </c>
      <c r="I262" s="14" t="str">
        <f t="shared" si="600"/>
        <v>水</v>
      </c>
      <c r="J262" s="14" t="str">
        <f t="shared" si="600"/>
        <v>木</v>
      </c>
      <c r="K262" s="14" t="str">
        <f t="shared" si="600"/>
        <v>金</v>
      </c>
      <c r="L262" s="14" t="str">
        <f t="shared" si="600"/>
        <v>土</v>
      </c>
      <c r="M262" s="14" t="str">
        <f t="shared" si="600"/>
        <v>日</v>
      </c>
      <c r="N262" s="14" t="str">
        <f t="shared" si="600"/>
        <v>月</v>
      </c>
      <c r="O262" s="14" t="str">
        <f t="shared" si="600"/>
        <v>火</v>
      </c>
      <c r="P262" s="14" t="str">
        <f t="shared" si="600"/>
        <v>水</v>
      </c>
      <c r="Q262" s="14" t="str">
        <f t="shared" si="600"/>
        <v>木</v>
      </c>
      <c r="R262" s="14" t="str">
        <f t="shared" si="600"/>
        <v>金</v>
      </c>
      <c r="S262" s="14" t="str">
        <f t="shared" si="600"/>
        <v>土</v>
      </c>
      <c r="T262" s="14" t="str">
        <f t="shared" si="600"/>
        <v>日</v>
      </c>
      <c r="U262" s="14" t="str">
        <f t="shared" si="600"/>
        <v>月</v>
      </c>
      <c r="V262" s="14" t="str">
        <f t="shared" si="600"/>
        <v>火</v>
      </c>
      <c r="W262" s="14" t="str">
        <f t="shared" si="600"/>
        <v>水</v>
      </c>
      <c r="X262" s="14" t="str">
        <f t="shared" si="600"/>
        <v>木</v>
      </c>
      <c r="Y262" s="14" t="str">
        <f t="shared" si="600"/>
        <v>金</v>
      </c>
      <c r="Z262" s="14" t="str">
        <f t="shared" si="600"/>
        <v>土</v>
      </c>
      <c r="AA262" s="14" t="str">
        <f t="shared" si="600"/>
        <v>日</v>
      </c>
      <c r="AB262" s="14" t="str">
        <f t="shared" si="600"/>
        <v>月</v>
      </c>
      <c r="AC262" s="14" t="str">
        <f t="shared" si="600"/>
        <v>火</v>
      </c>
      <c r="AD262" s="14" t="str">
        <f t="shared" si="600"/>
        <v>水</v>
      </c>
      <c r="AE262" s="14" t="str">
        <f t="shared" si="600"/>
        <v>木</v>
      </c>
      <c r="AF262" s="14" t="str">
        <f t="shared" si="600"/>
        <v>金</v>
      </c>
      <c r="AG262" s="77" t="str">
        <f t="shared" si="600"/>
        <v>土</v>
      </c>
      <c r="AH262" s="249"/>
      <c r="AI262" s="193" t="s">
        <v>42</v>
      </c>
      <c r="AJ262" s="247" t="s">
        <v>12</v>
      </c>
      <c r="AK262" s="195" t="s">
        <v>49</v>
      </c>
      <c r="AL262" s="236" t="s">
        <v>42</v>
      </c>
      <c r="AM262" s="238" t="s">
        <v>13</v>
      </c>
      <c r="AN262" s="234">
        <f>COUNT(C261:AG261)</f>
        <v>31</v>
      </c>
      <c r="AO262" s="215">
        <f>AN262-AH262</f>
        <v>31</v>
      </c>
      <c r="AP262" s="215">
        <f>SUM(AO$8:AO264)</f>
        <v>1145</v>
      </c>
      <c r="AQ262" s="56"/>
      <c r="AR262" s="55"/>
    </row>
    <row r="263" spans="1:45" s="4" customFormat="1" ht="27" hidden="1" customHeight="1" outlineLevel="1" x14ac:dyDescent="0.15">
      <c r="A263" s="3"/>
      <c r="B263" s="185" t="s">
        <v>3</v>
      </c>
      <c r="C263" s="187" t="str">
        <f>IFERROR(VLOOKUP(C261,祝日一覧!$A:$C,3,FALSE),"")</f>
        <v>元日</v>
      </c>
      <c r="D263" s="187" t="str">
        <f>IFERROR(VLOOKUP(D261,祝日一覧!$A:$C,3,FALSE),"")</f>
        <v>年末年始休暇</v>
      </c>
      <c r="E263" s="187" t="str">
        <f>IFERROR(VLOOKUP(E261,祝日一覧!$A:$C,3,FALSE),"")</f>
        <v>年末年始休暇</v>
      </c>
      <c r="F263" s="187" t="str">
        <f>IFERROR(VLOOKUP(F261,祝日一覧!$A:$C,3,FALSE),"")</f>
        <v/>
      </c>
      <c r="G263" s="187" t="str">
        <f>IFERROR(VLOOKUP(G261,祝日一覧!$A:$C,3,FALSE),"")</f>
        <v/>
      </c>
      <c r="H263" s="187" t="str">
        <f>IFERROR(VLOOKUP(H261,祝日一覧!$A:$C,3,FALSE),"")</f>
        <v/>
      </c>
      <c r="I263" s="187" t="str">
        <f>IFERROR(VLOOKUP(I261,祝日一覧!$A:$C,3,FALSE),"")</f>
        <v/>
      </c>
      <c r="J263" s="187" t="str">
        <f>IFERROR(VLOOKUP(J261,祝日一覧!$A:$C,3,FALSE),"")</f>
        <v/>
      </c>
      <c r="K263" s="187" t="str">
        <f>IFERROR(VLOOKUP(K261,祝日一覧!$A:$C,3,FALSE),"")</f>
        <v/>
      </c>
      <c r="L263" s="187" t="str">
        <f>IFERROR(VLOOKUP(L261,祝日一覧!$A:$C,3,FALSE),"")</f>
        <v/>
      </c>
      <c r="M263" s="187" t="str">
        <f>IFERROR(VLOOKUP(M261,祝日一覧!$A:$C,3,FALSE),"")</f>
        <v/>
      </c>
      <c r="N263" s="187" t="str">
        <f>IFERROR(VLOOKUP(N261,祝日一覧!$A:$C,3,FALSE),"")</f>
        <v>成人の日</v>
      </c>
      <c r="O263" s="187" t="str">
        <f>IFERROR(VLOOKUP(O261,祝日一覧!$A:$C,3,FALSE),"")</f>
        <v/>
      </c>
      <c r="P263" s="187" t="str">
        <f>IFERROR(VLOOKUP(P261,祝日一覧!$A:$C,3,FALSE),"")</f>
        <v/>
      </c>
      <c r="Q263" s="187" t="str">
        <f>IFERROR(VLOOKUP(Q261,祝日一覧!$A:$C,3,FALSE),"")</f>
        <v/>
      </c>
      <c r="R263" s="187" t="str">
        <f>IFERROR(VLOOKUP(R261,祝日一覧!$A:$C,3,FALSE),"")</f>
        <v/>
      </c>
      <c r="S263" s="187" t="str">
        <f>IFERROR(VLOOKUP(S261,祝日一覧!$A:$C,3,FALSE),"")</f>
        <v/>
      </c>
      <c r="T263" s="187" t="str">
        <f>IFERROR(VLOOKUP(T261,祝日一覧!$A:$C,3,FALSE),"")</f>
        <v/>
      </c>
      <c r="U263" s="187" t="str">
        <f>IFERROR(VLOOKUP(U261,祝日一覧!$A:$C,3,FALSE),"")</f>
        <v/>
      </c>
      <c r="V263" s="187" t="str">
        <f>IFERROR(VLOOKUP(V261,祝日一覧!$A:$C,3,FALSE),"")</f>
        <v/>
      </c>
      <c r="W263" s="187" t="str">
        <f>IFERROR(VLOOKUP(W261,祝日一覧!$A:$C,3,FALSE),"")</f>
        <v/>
      </c>
      <c r="X263" s="187" t="str">
        <f>IFERROR(VLOOKUP(X261,祝日一覧!$A:$C,3,FALSE),"")</f>
        <v/>
      </c>
      <c r="Y263" s="187" t="str">
        <f>IFERROR(VLOOKUP(Y261,祝日一覧!$A:$C,3,FALSE),"")</f>
        <v/>
      </c>
      <c r="Z263" s="187" t="str">
        <f>IFERROR(VLOOKUP(Z261,祝日一覧!$A:$C,3,FALSE),"")</f>
        <v/>
      </c>
      <c r="AA263" s="187" t="str">
        <f>IFERROR(VLOOKUP(AA261,祝日一覧!$A:$C,3,FALSE),"")</f>
        <v/>
      </c>
      <c r="AB263" s="187" t="str">
        <f>IFERROR(VLOOKUP(AB261,祝日一覧!$A:$C,3,FALSE),"")</f>
        <v/>
      </c>
      <c r="AC263" s="187" t="str">
        <f>IFERROR(VLOOKUP(AC261,祝日一覧!$A:$C,3,FALSE),"")</f>
        <v/>
      </c>
      <c r="AD263" s="187" t="str">
        <f>IFERROR(VLOOKUP(AD261,祝日一覧!$A:$C,3,FALSE),"")</f>
        <v/>
      </c>
      <c r="AE263" s="187" t="str">
        <f>IFERROR(VLOOKUP(AE261,祝日一覧!$A:$C,3,FALSE),"")</f>
        <v/>
      </c>
      <c r="AF263" s="187" t="str">
        <f>IFERROR(VLOOKUP(AF261,祝日一覧!$A:$C,3,FALSE),"")</f>
        <v/>
      </c>
      <c r="AG263" s="229" t="str">
        <f>IFERROR(VLOOKUP(AG261,祝日一覧!$A:$C,3,FALSE),"")</f>
        <v/>
      </c>
      <c r="AH263" s="249"/>
      <c r="AI263" s="193"/>
      <c r="AJ263" s="247"/>
      <c r="AK263" s="195"/>
      <c r="AL263" s="237"/>
      <c r="AM263" s="239"/>
      <c r="AN263" s="235"/>
      <c r="AO263" s="216"/>
      <c r="AP263" s="216"/>
      <c r="AQ263" s="57"/>
      <c r="AR263" s="58"/>
    </row>
    <row r="264" spans="1:45" s="4" customFormat="1" ht="20.100000000000001" hidden="1" customHeight="1" outlineLevel="1" thickBot="1" x14ac:dyDescent="0.2">
      <c r="B264" s="228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  <c r="AA264" s="227"/>
      <c r="AB264" s="227"/>
      <c r="AC264" s="227"/>
      <c r="AD264" s="227"/>
      <c r="AE264" s="227"/>
      <c r="AF264" s="227"/>
      <c r="AG264" s="230"/>
      <c r="AH264" s="250"/>
      <c r="AI264" s="5"/>
      <c r="AJ264" s="66" t="e">
        <f>AVERAGE(AJ265:AJ270)</f>
        <v>#DIV/0!</v>
      </c>
      <c r="AK264" s="33" t="e">
        <f>IF(AJ264&gt;=0.285,"達成","未")</f>
        <v>#DIV/0!</v>
      </c>
      <c r="AL264" s="116"/>
      <c r="AM264" s="117">
        <f>AVERAGE(AM265:AM269)</f>
        <v>0.32700421940928265</v>
      </c>
      <c r="AN264" s="109" t="s">
        <v>69</v>
      </c>
      <c r="AO264" s="93" t="s">
        <v>70</v>
      </c>
      <c r="AP264" s="94" t="s">
        <v>71</v>
      </c>
      <c r="AQ264" s="96" t="s">
        <v>72</v>
      </c>
      <c r="AR264" s="96" t="s">
        <v>59</v>
      </c>
      <c r="AS264" s="88" t="s">
        <v>68</v>
      </c>
    </row>
    <row r="265" spans="1:45" s="4" customFormat="1" ht="20.100000000000001" hidden="1" customHeight="1" outlineLevel="1" x14ac:dyDescent="0.15">
      <c r="B265" s="69" t="str">
        <f>IF($R$5&lt;&gt;"",$R$5,"-")</f>
        <v>松江　氏</v>
      </c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98"/>
      <c r="AH265" s="132" t="str">
        <f t="shared" ref="AH265:AH270" si="601">IF(B265="-",B265,"手入力")</f>
        <v>手入力</v>
      </c>
      <c r="AI265" s="63">
        <f t="shared" ref="AI265:AI270" si="602">AQ265</f>
        <v>0</v>
      </c>
      <c r="AJ265" s="64" t="str">
        <f>IFERROR(AI265/AO265,"")</f>
        <v/>
      </c>
      <c r="AK265" s="106" t="str">
        <f>IFERROR(IF(B265="-",B265,IF(AI265/AO265&gt;=0.285,"達成","未")),"-")</f>
        <v>-</v>
      </c>
      <c r="AL265" s="126">
        <f>AR265</f>
        <v>52</v>
      </c>
      <c r="AM265" s="127">
        <f>IFERROR(AL265/AP265,"")</f>
        <v>0.32911392405063289</v>
      </c>
      <c r="AN265" s="44">
        <f>COUNT(C261:AG261)</f>
        <v>31</v>
      </c>
      <c r="AO265" s="111">
        <f>IF(OR(B265="-",B265=""),0,IFERROR(AN265-AH265,))</f>
        <v>0</v>
      </c>
      <c r="AP265" s="75">
        <f>AO265+AP253</f>
        <v>158</v>
      </c>
      <c r="AQ265" s="74">
        <f>COUNTIF(C265:AG265,"○")</f>
        <v>0</v>
      </c>
      <c r="AR265" s="74">
        <f>AR253+AQ265</f>
        <v>52</v>
      </c>
      <c r="AS265" s="76">
        <f>IF(AS266&gt;=1,0,IF(SUM(AO265:AO270)=0,1,IF(AK264="達成",1,0)))</f>
        <v>0</v>
      </c>
    </row>
    <row r="266" spans="1:45" s="4" customFormat="1" ht="20.100000000000001" hidden="1" customHeight="1" outlineLevel="1" x14ac:dyDescent="0.15">
      <c r="B266" s="60" t="str">
        <f>IF($S$5&lt;&gt;"",$S$5,"-")</f>
        <v>大田　氏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77"/>
      <c r="AH266" s="130" t="str">
        <f t="shared" si="601"/>
        <v>手入力</v>
      </c>
      <c r="AI266" s="65">
        <f t="shared" si="602"/>
        <v>0</v>
      </c>
      <c r="AJ266" s="53" t="str">
        <f>IFERROR(AI266/AO266,"")</f>
        <v/>
      </c>
      <c r="AK266" s="107" t="str">
        <f t="shared" ref="AK266:AK270" si="603">IFERROR(IF(B266="-",B266,IF(AI266/AO266&gt;=0.285,"達成","未")),"-")</f>
        <v>-</v>
      </c>
      <c r="AL266" s="128">
        <f>AR266</f>
        <v>51</v>
      </c>
      <c r="AM266" s="121">
        <f>IFERROR(AL266/AP266,"")</f>
        <v>0.32278481012658228</v>
      </c>
      <c r="AN266" s="44">
        <f>COUNT(C261:AG261)</f>
        <v>31</v>
      </c>
      <c r="AO266" s="111">
        <f>IF(OR(B266="-",B266=""),0,IFERROR(AN266-AH266,))</f>
        <v>0</v>
      </c>
      <c r="AP266" s="75">
        <f>AO266+AP254</f>
        <v>158</v>
      </c>
      <c r="AQ266" s="75">
        <f>COUNTIF(C266:AG266,"○")</f>
        <v>0</v>
      </c>
      <c r="AR266" s="75">
        <f>AR254+AQ266</f>
        <v>51</v>
      </c>
      <c r="AS266" s="49">
        <f>COUNTIF(AH265:AH270,"手入力")</f>
        <v>3</v>
      </c>
    </row>
    <row r="267" spans="1:45" s="4" customFormat="1" ht="20.100000000000001" hidden="1" customHeight="1" outlineLevel="1" x14ac:dyDescent="0.15">
      <c r="B267" s="60" t="str">
        <f>IF($T$5&lt;&gt;"",$T$5,"-")</f>
        <v>浜田　氏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77"/>
      <c r="AH267" s="130" t="str">
        <f t="shared" si="601"/>
        <v>手入力</v>
      </c>
      <c r="AI267" s="65">
        <f t="shared" si="602"/>
        <v>0</v>
      </c>
      <c r="AJ267" s="53" t="str">
        <f>IFERROR(AI267/AO267,"")</f>
        <v/>
      </c>
      <c r="AK267" s="107" t="str">
        <f t="shared" si="603"/>
        <v>-</v>
      </c>
      <c r="AL267" s="128">
        <f>AR267</f>
        <v>52</v>
      </c>
      <c r="AM267" s="121">
        <f>IFERROR(AL267/AP267,"")</f>
        <v>0.32911392405063289</v>
      </c>
      <c r="AN267" s="44">
        <f>COUNT(C261:AG261)</f>
        <v>31</v>
      </c>
      <c r="AO267" s="111">
        <f t="shared" ref="AO267:AO270" si="604">IF(OR(B267="-",B267=""),0,IFERROR(AN267-AH267,))</f>
        <v>0</v>
      </c>
      <c r="AP267" s="75">
        <f t="shared" ref="AP267:AP270" si="605">AO267+AP255</f>
        <v>158</v>
      </c>
      <c r="AQ267" s="75">
        <f>COUNTIF(C267:AG267,"○")</f>
        <v>0</v>
      </c>
      <c r="AR267" s="75">
        <f t="shared" ref="AR267:AR269" si="606">AR255+AQ267</f>
        <v>52</v>
      </c>
      <c r="AS267" s="49"/>
    </row>
    <row r="268" spans="1:45" s="4" customFormat="1" ht="20.100000000000001" hidden="1" customHeight="1" outlineLevel="1" x14ac:dyDescent="0.15">
      <c r="B268" s="60" t="str">
        <f>IF($U$5&lt;&gt;"",$U$5,"-")</f>
        <v>-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77"/>
      <c r="AH268" s="130" t="str">
        <f t="shared" si="601"/>
        <v>-</v>
      </c>
      <c r="AI268" s="65">
        <f t="shared" si="602"/>
        <v>0</v>
      </c>
      <c r="AJ268" s="53" t="str">
        <f t="shared" ref="AJ268:AJ269" si="607">IFERROR(AI268/AO268,"")</f>
        <v/>
      </c>
      <c r="AK268" s="107" t="str">
        <f t="shared" si="603"/>
        <v>-</v>
      </c>
      <c r="AL268" s="128">
        <f>AR268</f>
        <v>0</v>
      </c>
      <c r="AM268" s="121" t="str">
        <f>IFERROR(AL268/AP268,"")</f>
        <v/>
      </c>
      <c r="AN268" s="44">
        <f>COUNT(C261:AG261)</f>
        <v>31</v>
      </c>
      <c r="AO268" s="111">
        <f t="shared" si="604"/>
        <v>0</v>
      </c>
      <c r="AP268" s="75">
        <f t="shared" si="605"/>
        <v>0</v>
      </c>
      <c r="AQ268" s="75">
        <f>COUNTIF(C268:AG268,"○")</f>
        <v>0</v>
      </c>
      <c r="AR268" s="75">
        <f t="shared" si="606"/>
        <v>0</v>
      </c>
      <c r="AS268" s="49"/>
    </row>
    <row r="269" spans="1:45" s="4" customFormat="1" ht="20.100000000000001" hidden="1" customHeight="1" outlineLevel="1" x14ac:dyDescent="0.15">
      <c r="B269" s="60" t="str">
        <f>IF($V$5&lt;&gt;"",$V$5,"-")</f>
        <v>-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77"/>
      <c r="AH269" s="130" t="str">
        <f t="shared" si="601"/>
        <v>-</v>
      </c>
      <c r="AI269" s="65">
        <f t="shared" si="602"/>
        <v>0</v>
      </c>
      <c r="AJ269" s="53" t="str">
        <f t="shared" si="607"/>
        <v/>
      </c>
      <c r="AK269" s="107" t="str">
        <f t="shared" si="603"/>
        <v>-</v>
      </c>
      <c r="AL269" s="128">
        <f>AR269</f>
        <v>0</v>
      </c>
      <c r="AM269" s="121" t="str">
        <f>IFERROR(AL269/AP269,"")</f>
        <v/>
      </c>
      <c r="AN269" s="44">
        <f>COUNT(C261:AG261)</f>
        <v>31</v>
      </c>
      <c r="AO269" s="111">
        <f t="shared" si="604"/>
        <v>0</v>
      </c>
      <c r="AP269" s="75">
        <f t="shared" si="605"/>
        <v>0</v>
      </c>
      <c r="AQ269" s="75">
        <f>COUNTIF(C269:AG269,"○")</f>
        <v>0</v>
      </c>
      <c r="AR269" s="75">
        <f t="shared" si="606"/>
        <v>0</v>
      </c>
      <c r="AS269" s="49"/>
    </row>
    <row r="270" spans="1:45" s="4" customFormat="1" ht="20.100000000000001" hidden="1" customHeight="1" outlineLevel="1" thickBot="1" x14ac:dyDescent="0.2">
      <c r="B270" s="61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79"/>
      <c r="AH270" s="131" t="str">
        <f t="shared" si="601"/>
        <v>-</v>
      </c>
      <c r="AI270" s="5">
        <f t="shared" si="602"/>
        <v>0</v>
      </c>
      <c r="AJ270" s="66" t="str">
        <f>IFERROR(AI270/AO270,"")</f>
        <v/>
      </c>
      <c r="AK270" s="33" t="str">
        <f t="shared" si="603"/>
        <v>-</v>
      </c>
      <c r="AL270" s="122">
        <f t="shared" ref="AL270" si="608">AR270</f>
        <v>0</v>
      </c>
      <c r="AM270" s="117" t="str">
        <f t="shared" ref="AM270" si="609">IFERROR(AL270/AP270,"")</f>
        <v/>
      </c>
      <c r="AN270" s="44">
        <f>COUNT(C261:AG261)</f>
        <v>31</v>
      </c>
      <c r="AO270" s="111">
        <f t="shared" si="604"/>
        <v>0</v>
      </c>
      <c r="AP270" s="75">
        <f t="shared" si="605"/>
        <v>0</v>
      </c>
      <c r="AQ270" s="75">
        <f t="shared" ref="AQ270" si="610">COUNTIF(C270:AG270,"○")</f>
        <v>0</v>
      </c>
      <c r="AR270" s="75">
        <f>AR258+AQ270</f>
        <v>0</v>
      </c>
      <c r="AS270" s="49"/>
    </row>
    <row r="271" spans="1:45" ht="14.25" hidden="1" outlineLevel="1" thickBot="1" x14ac:dyDescent="0.2">
      <c r="AR271" s="35"/>
    </row>
    <row r="272" spans="1:45" s="4" customFormat="1" ht="12.95" hidden="1" customHeight="1" outlineLevel="1" x14ac:dyDescent="0.15">
      <c r="A272" s="2"/>
      <c r="B272" s="85" t="s">
        <v>0</v>
      </c>
      <c r="C272" s="199">
        <f>DATE(YEAR(C260),MONTH(C260)+1,DAY(C260))</f>
        <v>46054</v>
      </c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48" t="s">
        <v>17</v>
      </c>
      <c r="AI272" s="203" t="s">
        <v>48</v>
      </c>
      <c r="AJ272" s="204"/>
      <c r="AK272" s="205"/>
      <c r="AL272" s="240" t="s">
        <v>11</v>
      </c>
      <c r="AM272" s="241"/>
      <c r="AN272" s="234" t="s">
        <v>16</v>
      </c>
      <c r="AO272" s="215" t="s">
        <v>18</v>
      </c>
      <c r="AP272" s="189" t="s">
        <v>19</v>
      </c>
      <c r="AQ272" s="191"/>
      <c r="AR272" s="177"/>
    </row>
    <row r="273" spans="1:45" s="4" customFormat="1" ht="12.95" hidden="1" customHeight="1" outlineLevel="1" x14ac:dyDescent="0.15">
      <c r="A273" s="2"/>
      <c r="B273" s="12" t="s">
        <v>1</v>
      </c>
      <c r="C273" s="13">
        <f>DATE(YEAR(C272),MONTH(C272),DAY(C272))</f>
        <v>46054</v>
      </c>
      <c r="D273" s="13">
        <f>IF(MONTH(DATE(YEAR(C273),MONTH(C273),DAY(C273)+1))=MONTH($C272),DATE(YEAR(C273),MONTH(C273),DAY(C273)+1),"")</f>
        <v>46055</v>
      </c>
      <c r="E273" s="13">
        <f t="shared" ref="E273" si="611">IF(MONTH(DATE(YEAR(D273),MONTH(D273),DAY(D273)+1))=MONTH($C272),DATE(YEAR(D273),MONTH(D273),DAY(D273)+1),"")</f>
        <v>46056</v>
      </c>
      <c r="F273" s="18">
        <f t="shared" ref="F273" si="612">IF(MONTH(DATE(YEAR(E273),MONTH(E273),DAY(E273)+1))=MONTH($C272),DATE(YEAR(E273),MONTH(E273),DAY(E273)+1),"")</f>
        <v>46057</v>
      </c>
      <c r="G273" s="13">
        <f t="shared" ref="G273" si="613">IF(MONTH(DATE(YEAR(F273),MONTH(F273),DAY(F273)+1))=MONTH($C272),DATE(YEAR(F273),MONTH(F273),DAY(F273)+1),"")</f>
        <v>46058</v>
      </c>
      <c r="H273" s="13">
        <f t="shared" ref="H273" si="614">IF(MONTH(DATE(YEAR(G273),MONTH(G273),DAY(G273)+1))=MONTH($C272),DATE(YEAR(G273),MONTH(G273),DAY(G273)+1),"")</f>
        <v>46059</v>
      </c>
      <c r="I273" s="13">
        <f t="shared" ref="I273" si="615">IF(MONTH(DATE(YEAR(H273),MONTH(H273),DAY(H273)+1))=MONTH($C272),DATE(YEAR(H273),MONTH(H273),DAY(H273)+1),"")</f>
        <v>46060</v>
      </c>
      <c r="J273" s="13">
        <f t="shared" ref="J273" si="616">IF(MONTH(DATE(YEAR(I273),MONTH(I273),DAY(I273)+1))=MONTH($C272),DATE(YEAR(I273),MONTH(I273),DAY(I273)+1),"")</f>
        <v>46061</v>
      </c>
      <c r="K273" s="13">
        <f t="shared" ref="K273" si="617">IF(MONTH(DATE(YEAR(J273),MONTH(J273),DAY(J273)+1))=MONTH($C272),DATE(YEAR(J273),MONTH(J273),DAY(J273)+1),"")</f>
        <v>46062</v>
      </c>
      <c r="L273" s="13">
        <f t="shared" ref="L273" si="618">IF(MONTH(DATE(YEAR(K273),MONTH(K273),DAY(K273)+1))=MONTH($C272),DATE(YEAR(K273),MONTH(K273),DAY(K273)+1),"")</f>
        <v>46063</v>
      </c>
      <c r="M273" s="13">
        <f t="shared" ref="M273" si="619">IF(MONTH(DATE(YEAR(L273),MONTH(L273),DAY(L273)+1))=MONTH($C272),DATE(YEAR(L273),MONTH(L273),DAY(L273)+1),"")</f>
        <v>46064</v>
      </c>
      <c r="N273" s="13">
        <f t="shared" ref="N273" si="620">IF(MONTH(DATE(YEAR(M273),MONTH(M273),DAY(M273)+1))=MONTH($C272),DATE(YEAR(M273),MONTH(M273),DAY(M273)+1),"")</f>
        <v>46065</v>
      </c>
      <c r="O273" s="13">
        <f t="shared" ref="O273" si="621">IF(MONTH(DATE(YEAR(N273),MONTH(N273),DAY(N273)+1))=MONTH($C272),DATE(YEAR(N273),MONTH(N273),DAY(N273)+1),"")</f>
        <v>46066</v>
      </c>
      <c r="P273" s="13">
        <f t="shared" ref="P273" si="622">IF(MONTH(DATE(YEAR(O273),MONTH(O273),DAY(O273)+1))=MONTH($C272),DATE(YEAR(O273),MONTH(O273),DAY(O273)+1),"")</f>
        <v>46067</v>
      </c>
      <c r="Q273" s="13">
        <f t="shared" ref="Q273" si="623">IF(MONTH(DATE(YEAR(P273),MONTH(P273),DAY(P273)+1))=MONTH($C272),DATE(YEAR(P273),MONTH(P273),DAY(P273)+1),"")</f>
        <v>46068</v>
      </c>
      <c r="R273" s="13">
        <f t="shared" ref="R273" si="624">IF(MONTH(DATE(YEAR(Q273),MONTH(Q273),DAY(Q273)+1))=MONTH($C272),DATE(YEAR(Q273),MONTH(Q273),DAY(Q273)+1),"")</f>
        <v>46069</v>
      </c>
      <c r="S273" s="13">
        <f t="shared" ref="S273" si="625">IF(MONTH(DATE(YEAR(R273),MONTH(R273),DAY(R273)+1))=MONTH($C272),DATE(YEAR(R273),MONTH(R273),DAY(R273)+1),"")</f>
        <v>46070</v>
      </c>
      <c r="T273" s="13">
        <f t="shared" ref="T273" si="626">IF(MONTH(DATE(YEAR(S273),MONTH(S273),DAY(S273)+1))=MONTH($C272),DATE(YEAR(S273),MONTH(S273),DAY(S273)+1),"")</f>
        <v>46071</v>
      </c>
      <c r="U273" s="13">
        <f t="shared" ref="U273" si="627">IF(MONTH(DATE(YEAR(T273),MONTH(T273),DAY(T273)+1))=MONTH($C272),DATE(YEAR(T273),MONTH(T273),DAY(T273)+1),"")</f>
        <v>46072</v>
      </c>
      <c r="V273" s="13">
        <f t="shared" ref="V273" si="628">IF(MONTH(DATE(YEAR(U273),MONTH(U273),DAY(U273)+1))=MONTH($C272),DATE(YEAR(U273),MONTH(U273),DAY(U273)+1),"")</f>
        <v>46073</v>
      </c>
      <c r="W273" s="13">
        <f t="shared" ref="W273" si="629">IF(MONTH(DATE(YEAR(V273),MONTH(V273),DAY(V273)+1))=MONTH($C272),DATE(YEAR(V273),MONTH(V273),DAY(V273)+1),"")</f>
        <v>46074</v>
      </c>
      <c r="X273" s="13">
        <f t="shared" ref="X273" si="630">IF(MONTH(DATE(YEAR(W273),MONTH(W273),DAY(W273)+1))=MONTH($C272),DATE(YEAR(W273),MONTH(W273),DAY(W273)+1),"")</f>
        <v>46075</v>
      </c>
      <c r="Y273" s="13">
        <f t="shared" ref="Y273" si="631">IF(MONTH(DATE(YEAR(X273),MONTH(X273),DAY(X273)+1))=MONTH($C272),DATE(YEAR(X273),MONTH(X273),DAY(X273)+1),"")</f>
        <v>46076</v>
      </c>
      <c r="Z273" s="13">
        <f t="shared" ref="Z273" si="632">IF(MONTH(DATE(YEAR(Y273),MONTH(Y273),DAY(Y273)+1))=MONTH($C272),DATE(YEAR(Y273),MONTH(Y273),DAY(Y273)+1),"")</f>
        <v>46077</v>
      </c>
      <c r="AA273" s="13">
        <f t="shared" ref="AA273" si="633">IF(MONTH(DATE(YEAR(Z273),MONTH(Z273),DAY(Z273)+1))=MONTH($C272),DATE(YEAR(Z273),MONTH(Z273),DAY(Z273)+1),"")</f>
        <v>46078</v>
      </c>
      <c r="AB273" s="13">
        <f t="shared" ref="AB273" si="634">IF(MONTH(DATE(YEAR(AA273),MONTH(AA273),DAY(AA273)+1))=MONTH($C272),DATE(YEAR(AA273),MONTH(AA273),DAY(AA273)+1),"")</f>
        <v>46079</v>
      </c>
      <c r="AC273" s="13">
        <f t="shared" ref="AC273" si="635">IF(MONTH(DATE(YEAR(AB273),MONTH(AB273),DAY(AB273)+1))=MONTH($C272),DATE(YEAR(AB273),MONTH(AB273),DAY(AB273)+1),"")</f>
        <v>46080</v>
      </c>
      <c r="AD273" s="13">
        <f t="shared" ref="AD273" si="636">IF(MONTH(DATE(YEAR(AC273),MONTH(AC273),DAY(AC273)+1))=MONTH($C272),DATE(YEAR(AC273),MONTH(AC273),DAY(AC273)+1),"")</f>
        <v>46081</v>
      </c>
      <c r="AE273" s="13" t="str">
        <f t="shared" ref="AE273" si="637">IF(MONTH(DATE(YEAR(AD273),MONTH(AD273),DAY(AD273)+1))=MONTH($C272),DATE(YEAR(AD273),MONTH(AD273),DAY(AD273)+1),"")</f>
        <v/>
      </c>
      <c r="AF273" s="13" t="e">
        <f t="shared" ref="AF273" si="638">IF(MONTH(DATE(YEAR(AE273),MONTH(AE273),DAY(AE273)+1))=MONTH($C272),DATE(YEAR(AE273),MONTH(AE273),DAY(AE273)+1),"")</f>
        <v>#VALUE!</v>
      </c>
      <c r="AG273" s="32" t="e">
        <f t="shared" ref="AG273" si="639">IF(MONTH(DATE(YEAR(AF273),MONTH(AF273),DAY(AF273)+1))=MONTH($C272),DATE(YEAR(AF273),MONTH(AF273),DAY(AF273)+1),"")</f>
        <v>#VALUE!</v>
      </c>
      <c r="AH273" s="249"/>
      <c r="AI273" s="206"/>
      <c r="AJ273" s="207"/>
      <c r="AK273" s="208"/>
      <c r="AL273" s="242"/>
      <c r="AM273" s="243"/>
      <c r="AN273" s="235"/>
      <c r="AO273" s="216"/>
      <c r="AP273" s="190"/>
      <c r="AQ273" s="191"/>
      <c r="AR273" s="177"/>
    </row>
    <row r="274" spans="1:45" s="4" customFormat="1" ht="12.95" hidden="1" customHeight="1" outlineLevel="1" x14ac:dyDescent="0.15">
      <c r="A274" s="2"/>
      <c r="B274" s="12" t="s">
        <v>2</v>
      </c>
      <c r="C274" s="14" t="str">
        <f t="shared" ref="C274:AG274" si="640">TEXT(C273,"aaa")</f>
        <v>日</v>
      </c>
      <c r="D274" s="14" t="str">
        <f t="shared" si="640"/>
        <v>月</v>
      </c>
      <c r="E274" s="14" t="str">
        <f t="shared" si="640"/>
        <v>火</v>
      </c>
      <c r="F274" s="19" t="str">
        <f t="shared" si="640"/>
        <v>水</v>
      </c>
      <c r="G274" s="14" t="str">
        <f t="shared" si="640"/>
        <v>木</v>
      </c>
      <c r="H274" s="14" t="str">
        <f t="shared" si="640"/>
        <v>金</v>
      </c>
      <c r="I274" s="14" t="str">
        <f t="shared" si="640"/>
        <v>土</v>
      </c>
      <c r="J274" s="14" t="str">
        <f t="shared" si="640"/>
        <v>日</v>
      </c>
      <c r="K274" s="14" t="str">
        <f t="shared" si="640"/>
        <v>月</v>
      </c>
      <c r="L274" s="14" t="str">
        <f t="shared" si="640"/>
        <v>火</v>
      </c>
      <c r="M274" s="14" t="str">
        <f t="shared" si="640"/>
        <v>水</v>
      </c>
      <c r="N274" s="14" t="str">
        <f t="shared" si="640"/>
        <v>木</v>
      </c>
      <c r="O274" s="14" t="str">
        <f t="shared" si="640"/>
        <v>金</v>
      </c>
      <c r="P274" s="14" t="str">
        <f t="shared" si="640"/>
        <v>土</v>
      </c>
      <c r="Q274" s="14" t="str">
        <f t="shared" si="640"/>
        <v>日</v>
      </c>
      <c r="R274" s="14" t="str">
        <f t="shared" si="640"/>
        <v>月</v>
      </c>
      <c r="S274" s="14" t="str">
        <f t="shared" si="640"/>
        <v>火</v>
      </c>
      <c r="T274" s="14" t="str">
        <f t="shared" si="640"/>
        <v>水</v>
      </c>
      <c r="U274" s="14" t="str">
        <f t="shared" si="640"/>
        <v>木</v>
      </c>
      <c r="V274" s="14" t="str">
        <f t="shared" si="640"/>
        <v>金</v>
      </c>
      <c r="W274" s="14" t="str">
        <f t="shared" si="640"/>
        <v>土</v>
      </c>
      <c r="X274" s="14" t="str">
        <f t="shared" si="640"/>
        <v>日</v>
      </c>
      <c r="Y274" s="14" t="str">
        <f t="shared" si="640"/>
        <v>月</v>
      </c>
      <c r="Z274" s="14" t="str">
        <f t="shared" si="640"/>
        <v>火</v>
      </c>
      <c r="AA274" s="14" t="str">
        <f t="shared" si="640"/>
        <v>水</v>
      </c>
      <c r="AB274" s="14" t="str">
        <f t="shared" si="640"/>
        <v>木</v>
      </c>
      <c r="AC274" s="14" t="str">
        <f t="shared" si="640"/>
        <v>金</v>
      </c>
      <c r="AD274" s="14" t="str">
        <f t="shared" si="640"/>
        <v>土</v>
      </c>
      <c r="AE274" s="14" t="str">
        <f t="shared" si="640"/>
        <v/>
      </c>
      <c r="AF274" s="14" t="e">
        <f t="shared" si="640"/>
        <v>#VALUE!</v>
      </c>
      <c r="AG274" s="77" t="e">
        <f t="shared" si="640"/>
        <v>#VALUE!</v>
      </c>
      <c r="AH274" s="249"/>
      <c r="AI274" s="193" t="s">
        <v>42</v>
      </c>
      <c r="AJ274" s="247" t="s">
        <v>12</v>
      </c>
      <c r="AK274" s="195" t="s">
        <v>49</v>
      </c>
      <c r="AL274" s="236" t="s">
        <v>42</v>
      </c>
      <c r="AM274" s="238" t="s">
        <v>13</v>
      </c>
      <c r="AN274" s="234">
        <f>COUNT(C273:AG273)</f>
        <v>28</v>
      </c>
      <c r="AO274" s="215">
        <f>AN274-AH274</f>
        <v>28</v>
      </c>
      <c r="AP274" s="215">
        <f>SUM(AO$8:AO276)</f>
        <v>1173</v>
      </c>
      <c r="AQ274" s="56"/>
      <c r="AR274" s="55"/>
    </row>
    <row r="275" spans="1:45" s="4" customFormat="1" ht="27" hidden="1" customHeight="1" outlineLevel="1" x14ac:dyDescent="0.15">
      <c r="A275" s="3"/>
      <c r="B275" s="185" t="s">
        <v>3</v>
      </c>
      <c r="C275" s="187" t="str">
        <f>IFERROR(VLOOKUP(C273,祝日一覧!$A:$C,3,FALSE),"")</f>
        <v/>
      </c>
      <c r="D275" s="187" t="str">
        <f>IFERROR(VLOOKUP(D273,祝日一覧!$A:$C,3,FALSE),"")</f>
        <v/>
      </c>
      <c r="E275" s="187" t="str">
        <f>IFERROR(VLOOKUP(E273,祝日一覧!$A:$C,3,FALSE),"")</f>
        <v/>
      </c>
      <c r="F275" s="187" t="str">
        <f>IFERROR(VLOOKUP(F273,祝日一覧!$A:$C,3,FALSE),"")</f>
        <v/>
      </c>
      <c r="G275" s="187" t="str">
        <f>IFERROR(VLOOKUP(G273,祝日一覧!$A:$C,3,FALSE),"")</f>
        <v/>
      </c>
      <c r="H275" s="187" t="str">
        <f>IFERROR(VLOOKUP(H273,祝日一覧!$A:$C,3,FALSE),"")</f>
        <v/>
      </c>
      <c r="I275" s="187" t="str">
        <f>IFERROR(VLOOKUP(I273,祝日一覧!$A:$C,3,FALSE),"")</f>
        <v/>
      </c>
      <c r="J275" s="187" t="str">
        <f>IFERROR(VLOOKUP(J273,祝日一覧!$A:$C,3,FALSE),"")</f>
        <v/>
      </c>
      <c r="K275" s="187" t="str">
        <f>IFERROR(VLOOKUP(K273,祝日一覧!$A:$C,3,FALSE),"")</f>
        <v/>
      </c>
      <c r="L275" s="187" t="str">
        <f>IFERROR(VLOOKUP(L273,祝日一覧!$A:$C,3,FALSE),"")</f>
        <v/>
      </c>
      <c r="M275" s="187" t="str">
        <f>IFERROR(VLOOKUP(M273,祝日一覧!$A:$C,3,FALSE),"")</f>
        <v>建国記念の日</v>
      </c>
      <c r="N275" s="187" t="str">
        <f>IFERROR(VLOOKUP(N273,祝日一覧!$A:$C,3,FALSE),"")</f>
        <v/>
      </c>
      <c r="O275" s="187" t="str">
        <f>IFERROR(VLOOKUP(O273,祝日一覧!$A:$C,3,FALSE),"")</f>
        <v/>
      </c>
      <c r="P275" s="187" t="str">
        <f>IFERROR(VLOOKUP(P273,祝日一覧!$A:$C,3,FALSE),"")</f>
        <v/>
      </c>
      <c r="Q275" s="187" t="str">
        <f>IFERROR(VLOOKUP(Q273,祝日一覧!$A:$C,3,FALSE),"")</f>
        <v/>
      </c>
      <c r="R275" s="187" t="str">
        <f>IFERROR(VLOOKUP(R273,祝日一覧!$A:$C,3,FALSE),"")</f>
        <v/>
      </c>
      <c r="S275" s="187" t="str">
        <f>IFERROR(VLOOKUP(S273,祝日一覧!$A:$C,3,FALSE),"")</f>
        <v/>
      </c>
      <c r="T275" s="187" t="str">
        <f>IFERROR(VLOOKUP(T273,祝日一覧!$A:$C,3,FALSE),"")</f>
        <v/>
      </c>
      <c r="U275" s="187" t="str">
        <f>IFERROR(VLOOKUP(U273,祝日一覧!$A:$C,3,FALSE),"")</f>
        <v/>
      </c>
      <c r="V275" s="187" t="str">
        <f>IFERROR(VLOOKUP(V273,祝日一覧!$A:$C,3,FALSE),"")</f>
        <v/>
      </c>
      <c r="W275" s="187" t="str">
        <f>IFERROR(VLOOKUP(W273,祝日一覧!$A:$C,3,FALSE),"")</f>
        <v/>
      </c>
      <c r="X275" s="187" t="str">
        <f>IFERROR(VLOOKUP(X273,祝日一覧!$A:$C,3,FALSE),"")</f>
        <v/>
      </c>
      <c r="Y275" s="187" t="str">
        <f>IFERROR(VLOOKUP(Y273,祝日一覧!$A:$C,3,FALSE),"")</f>
        <v>天皇誕生日</v>
      </c>
      <c r="Z275" s="187" t="str">
        <f>IFERROR(VLOOKUP(Z273,祝日一覧!$A:$C,3,FALSE),"")</f>
        <v/>
      </c>
      <c r="AA275" s="187" t="str">
        <f>IFERROR(VLOOKUP(AA273,祝日一覧!$A:$C,3,FALSE),"")</f>
        <v/>
      </c>
      <c r="AB275" s="187" t="str">
        <f>IFERROR(VLOOKUP(AB273,祝日一覧!$A:$C,3,FALSE),"")</f>
        <v/>
      </c>
      <c r="AC275" s="187" t="str">
        <f>IFERROR(VLOOKUP(AC273,祝日一覧!$A:$C,3,FALSE),"")</f>
        <v/>
      </c>
      <c r="AD275" s="187" t="str">
        <f>IFERROR(VLOOKUP(AD273,祝日一覧!$A:$C,3,FALSE),"")</f>
        <v/>
      </c>
      <c r="AE275" s="187" t="str">
        <f>IFERROR(VLOOKUP(AE273,祝日一覧!$A:$C,3,FALSE),"")</f>
        <v/>
      </c>
      <c r="AF275" s="187" t="str">
        <f>IFERROR(VLOOKUP(AF273,祝日一覧!$A:$C,3,FALSE),"")</f>
        <v/>
      </c>
      <c r="AG275" s="229" t="str">
        <f>IFERROR(VLOOKUP(AG273,祝日一覧!$A:$C,3,FALSE),"")</f>
        <v/>
      </c>
      <c r="AH275" s="249"/>
      <c r="AI275" s="193"/>
      <c r="AJ275" s="247"/>
      <c r="AK275" s="195"/>
      <c r="AL275" s="237"/>
      <c r="AM275" s="239"/>
      <c r="AN275" s="235"/>
      <c r="AO275" s="216"/>
      <c r="AP275" s="216"/>
      <c r="AQ275" s="57"/>
      <c r="AR275" s="58"/>
    </row>
    <row r="276" spans="1:45" s="4" customFormat="1" ht="20.100000000000001" hidden="1" customHeight="1" outlineLevel="1" thickBot="1" x14ac:dyDescent="0.2">
      <c r="B276" s="228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  <c r="AA276" s="227"/>
      <c r="AB276" s="227"/>
      <c r="AC276" s="227"/>
      <c r="AD276" s="227"/>
      <c r="AE276" s="227"/>
      <c r="AF276" s="227"/>
      <c r="AG276" s="230"/>
      <c r="AH276" s="250"/>
      <c r="AI276" s="5"/>
      <c r="AJ276" s="66" t="e">
        <f>AVERAGE(AJ277:AJ282)</f>
        <v>#DIV/0!</v>
      </c>
      <c r="AK276" s="33" t="e">
        <f>IF(AJ276&gt;=0.285,"達成","未")</f>
        <v>#DIV/0!</v>
      </c>
      <c r="AL276" s="116"/>
      <c r="AM276" s="117">
        <f>AVERAGE(AM277:AM281)</f>
        <v>0.32700421940928265</v>
      </c>
      <c r="AN276" s="109" t="s">
        <v>69</v>
      </c>
      <c r="AO276" s="93" t="s">
        <v>70</v>
      </c>
      <c r="AP276" s="94" t="s">
        <v>71</v>
      </c>
      <c r="AQ276" s="96" t="s">
        <v>72</v>
      </c>
      <c r="AR276" s="96" t="s">
        <v>59</v>
      </c>
      <c r="AS276" s="88" t="s">
        <v>68</v>
      </c>
    </row>
    <row r="277" spans="1:45" s="4" customFormat="1" ht="20.100000000000001" hidden="1" customHeight="1" outlineLevel="1" x14ac:dyDescent="0.15">
      <c r="B277" s="69" t="str">
        <f>IF($R$5&lt;&gt;"",$R$5,"-")</f>
        <v>松江　氏</v>
      </c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98"/>
      <c r="AH277" s="132" t="str">
        <f t="shared" ref="AH277:AH282" si="641">IF(B277="-",B277,"手入力")</f>
        <v>手入力</v>
      </c>
      <c r="AI277" s="63">
        <f t="shared" ref="AI277:AI282" si="642">AQ277</f>
        <v>0</v>
      </c>
      <c r="AJ277" s="64" t="str">
        <f>IFERROR(AI277/AO277,"")</f>
        <v/>
      </c>
      <c r="AK277" s="106" t="str">
        <f>IFERROR(IF(B277="-",B277,IF(AI277/AO277&gt;=0.285,"達成","未")),"-")</f>
        <v>-</v>
      </c>
      <c r="AL277" s="126">
        <f>AR277</f>
        <v>52</v>
      </c>
      <c r="AM277" s="127">
        <f>IFERROR(AL277/AP277,"")</f>
        <v>0.32911392405063289</v>
      </c>
      <c r="AN277" s="44">
        <f>COUNT(C273:AG273)</f>
        <v>28</v>
      </c>
      <c r="AO277" s="111">
        <f>IF(OR(B277="-",B277=""),0,IFERROR(AN277-AH277,))</f>
        <v>0</v>
      </c>
      <c r="AP277" s="75">
        <f>AO277+AP265</f>
        <v>158</v>
      </c>
      <c r="AQ277" s="74">
        <f>COUNTIF(C277:AG277,"○")</f>
        <v>0</v>
      </c>
      <c r="AR277" s="74">
        <f>AR265+AQ277</f>
        <v>52</v>
      </c>
      <c r="AS277" s="76">
        <f>IF(AS278&gt;=1,0,IF(SUM(AO277:AO282)=0,1,IF(AK276="達成",1,0)))</f>
        <v>0</v>
      </c>
    </row>
    <row r="278" spans="1:45" s="4" customFormat="1" ht="20.100000000000001" hidden="1" customHeight="1" outlineLevel="1" x14ac:dyDescent="0.15">
      <c r="B278" s="60" t="str">
        <f>IF($S$5&lt;&gt;"",$S$5,"-")</f>
        <v>大田　氏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77"/>
      <c r="AH278" s="130" t="str">
        <f t="shared" si="641"/>
        <v>手入力</v>
      </c>
      <c r="AI278" s="65">
        <f t="shared" si="642"/>
        <v>0</v>
      </c>
      <c r="AJ278" s="53" t="str">
        <f>IFERROR(AI278/AO278,"")</f>
        <v/>
      </c>
      <c r="AK278" s="107" t="str">
        <f t="shared" ref="AK278:AK282" si="643">IFERROR(IF(B278="-",B278,IF(AI278/AO278&gt;=0.285,"達成","未")),"-")</f>
        <v>-</v>
      </c>
      <c r="AL278" s="128">
        <f>AR278</f>
        <v>51</v>
      </c>
      <c r="AM278" s="121">
        <f>IFERROR(AL278/AP278,"")</f>
        <v>0.32278481012658228</v>
      </c>
      <c r="AN278" s="44">
        <f>COUNT(C273:AG273)</f>
        <v>28</v>
      </c>
      <c r="AO278" s="111">
        <f>IF(OR(B278="-",B278=""),0,IFERROR(AN278-AH278,))</f>
        <v>0</v>
      </c>
      <c r="AP278" s="75">
        <f>AO278+AP266</f>
        <v>158</v>
      </c>
      <c r="AQ278" s="75">
        <f>COUNTIF(C278:AG278,"○")</f>
        <v>0</v>
      </c>
      <c r="AR278" s="75">
        <f>AR266+AQ278</f>
        <v>51</v>
      </c>
      <c r="AS278" s="49">
        <f>COUNTIF(AH277:AH282,"手入力")</f>
        <v>3</v>
      </c>
    </row>
    <row r="279" spans="1:45" s="4" customFormat="1" ht="20.100000000000001" hidden="1" customHeight="1" outlineLevel="1" x14ac:dyDescent="0.15">
      <c r="B279" s="60" t="str">
        <f>IF($T$5&lt;&gt;"",$T$5,"-")</f>
        <v>浜田　氏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77"/>
      <c r="AH279" s="130" t="str">
        <f t="shared" si="641"/>
        <v>手入力</v>
      </c>
      <c r="AI279" s="65">
        <f t="shared" si="642"/>
        <v>0</v>
      </c>
      <c r="AJ279" s="53" t="str">
        <f>IFERROR(AI279/AO279,"")</f>
        <v/>
      </c>
      <c r="AK279" s="107" t="str">
        <f t="shared" si="643"/>
        <v>-</v>
      </c>
      <c r="AL279" s="128">
        <f>AR279</f>
        <v>52</v>
      </c>
      <c r="AM279" s="121">
        <f>IFERROR(AL279/AP279,"")</f>
        <v>0.32911392405063289</v>
      </c>
      <c r="AN279" s="44">
        <f>COUNT(C273:AG273)</f>
        <v>28</v>
      </c>
      <c r="AO279" s="111">
        <f t="shared" ref="AO279:AO282" si="644">IF(OR(B279="-",B279=""),0,IFERROR(AN279-AH279,))</f>
        <v>0</v>
      </c>
      <c r="AP279" s="75">
        <f t="shared" ref="AP279:AP282" si="645">AO279+AP267</f>
        <v>158</v>
      </c>
      <c r="AQ279" s="75">
        <f>COUNTIF(C279:AG279,"○")</f>
        <v>0</v>
      </c>
      <c r="AR279" s="75">
        <f t="shared" ref="AR279:AR281" si="646">AR267+AQ279</f>
        <v>52</v>
      </c>
      <c r="AS279" s="49"/>
    </row>
    <row r="280" spans="1:45" s="4" customFormat="1" ht="20.100000000000001" hidden="1" customHeight="1" outlineLevel="1" x14ac:dyDescent="0.15">
      <c r="B280" s="60" t="str">
        <f>IF($U$5&lt;&gt;"",$U$5,"-")</f>
        <v>-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77"/>
      <c r="AH280" s="130" t="str">
        <f t="shared" si="641"/>
        <v>-</v>
      </c>
      <c r="AI280" s="65">
        <f t="shared" si="642"/>
        <v>0</v>
      </c>
      <c r="AJ280" s="53" t="str">
        <f t="shared" ref="AJ280:AJ281" si="647">IFERROR(AI280/AO280,"")</f>
        <v/>
      </c>
      <c r="AK280" s="107" t="str">
        <f t="shared" si="643"/>
        <v>-</v>
      </c>
      <c r="AL280" s="128">
        <f>AR280</f>
        <v>0</v>
      </c>
      <c r="AM280" s="121" t="str">
        <f>IFERROR(AL280/AP280,"")</f>
        <v/>
      </c>
      <c r="AN280" s="44">
        <f>COUNT(C273:AG273)</f>
        <v>28</v>
      </c>
      <c r="AO280" s="111">
        <f t="shared" si="644"/>
        <v>0</v>
      </c>
      <c r="AP280" s="75">
        <f t="shared" si="645"/>
        <v>0</v>
      </c>
      <c r="AQ280" s="75">
        <f>COUNTIF(C280:AG280,"○")</f>
        <v>0</v>
      </c>
      <c r="AR280" s="75">
        <f t="shared" si="646"/>
        <v>0</v>
      </c>
      <c r="AS280" s="49"/>
    </row>
    <row r="281" spans="1:45" s="4" customFormat="1" ht="20.100000000000001" hidden="1" customHeight="1" outlineLevel="1" x14ac:dyDescent="0.15">
      <c r="B281" s="60" t="str">
        <f>IF($V$5&lt;&gt;"",$V$5,"-")</f>
        <v>-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77"/>
      <c r="AH281" s="130" t="str">
        <f t="shared" si="641"/>
        <v>-</v>
      </c>
      <c r="AI281" s="65">
        <f t="shared" si="642"/>
        <v>0</v>
      </c>
      <c r="AJ281" s="53" t="str">
        <f t="shared" si="647"/>
        <v/>
      </c>
      <c r="AK281" s="107" t="str">
        <f t="shared" si="643"/>
        <v>-</v>
      </c>
      <c r="AL281" s="128">
        <f>AR281</f>
        <v>0</v>
      </c>
      <c r="AM281" s="121" t="str">
        <f>IFERROR(AL281/AP281,"")</f>
        <v/>
      </c>
      <c r="AN281" s="44">
        <f>COUNT(C273:AG273)</f>
        <v>28</v>
      </c>
      <c r="AO281" s="111">
        <f t="shared" si="644"/>
        <v>0</v>
      </c>
      <c r="AP281" s="75">
        <f t="shared" si="645"/>
        <v>0</v>
      </c>
      <c r="AQ281" s="75">
        <f>COUNTIF(C281:AG281,"○")</f>
        <v>0</v>
      </c>
      <c r="AR281" s="75">
        <f t="shared" si="646"/>
        <v>0</v>
      </c>
      <c r="AS281" s="49"/>
    </row>
    <row r="282" spans="1:45" s="4" customFormat="1" ht="20.100000000000001" hidden="1" customHeight="1" outlineLevel="1" thickBot="1" x14ac:dyDescent="0.2">
      <c r="B282" s="61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79"/>
      <c r="AH282" s="131" t="str">
        <f t="shared" si="641"/>
        <v>-</v>
      </c>
      <c r="AI282" s="5">
        <f t="shared" si="642"/>
        <v>0</v>
      </c>
      <c r="AJ282" s="66" t="str">
        <f>IFERROR(AI282/AO282,"")</f>
        <v/>
      </c>
      <c r="AK282" s="33" t="str">
        <f t="shared" si="643"/>
        <v>-</v>
      </c>
      <c r="AL282" s="122">
        <f t="shared" ref="AL282" si="648">AR282</f>
        <v>0</v>
      </c>
      <c r="AM282" s="117" t="str">
        <f t="shared" ref="AM282" si="649">IFERROR(AL282/AP282,"")</f>
        <v/>
      </c>
      <c r="AN282" s="44">
        <f>COUNT(C273:AG273)</f>
        <v>28</v>
      </c>
      <c r="AO282" s="111">
        <f t="shared" si="644"/>
        <v>0</v>
      </c>
      <c r="AP282" s="75">
        <f t="shared" si="645"/>
        <v>0</v>
      </c>
      <c r="AQ282" s="75">
        <f t="shared" ref="AQ282" si="650">COUNTIF(C282:AG282,"○")</f>
        <v>0</v>
      </c>
      <c r="AR282" s="75">
        <f>AR270+AQ282</f>
        <v>0</v>
      </c>
      <c r="AS282" s="49"/>
    </row>
    <row r="283" spans="1:45" ht="14.25" hidden="1" outlineLevel="1" thickBot="1" x14ac:dyDescent="0.2">
      <c r="AR283" s="35"/>
    </row>
    <row r="284" spans="1:45" s="4" customFormat="1" ht="12.95" hidden="1" customHeight="1" outlineLevel="1" x14ac:dyDescent="0.15">
      <c r="A284" s="2"/>
      <c r="B284" s="85" t="s">
        <v>0</v>
      </c>
      <c r="C284" s="199">
        <f>DATE(YEAR(C272),MONTH(C272)+1,DAY(C272))</f>
        <v>46082</v>
      </c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48" t="s">
        <v>17</v>
      </c>
      <c r="AI284" s="203" t="s">
        <v>48</v>
      </c>
      <c r="AJ284" s="204"/>
      <c r="AK284" s="205"/>
      <c r="AL284" s="240" t="s">
        <v>11</v>
      </c>
      <c r="AM284" s="241"/>
      <c r="AN284" s="234" t="s">
        <v>16</v>
      </c>
      <c r="AO284" s="215" t="s">
        <v>18</v>
      </c>
      <c r="AP284" s="189" t="s">
        <v>19</v>
      </c>
      <c r="AQ284" s="191"/>
      <c r="AR284" s="177"/>
    </row>
    <row r="285" spans="1:45" s="4" customFormat="1" ht="12.95" hidden="1" customHeight="1" outlineLevel="1" x14ac:dyDescent="0.15">
      <c r="A285" s="2"/>
      <c r="B285" s="12" t="s">
        <v>1</v>
      </c>
      <c r="C285" s="13">
        <f>DATE(YEAR(C284),MONTH(C284),DAY(C284))</f>
        <v>46082</v>
      </c>
      <c r="D285" s="13">
        <f>IF(MONTH(DATE(YEAR(C285),MONTH(C285),DAY(C285)+1))=MONTH($C284),DATE(YEAR(C285),MONTH(C285),DAY(C285)+1),"")</f>
        <v>46083</v>
      </c>
      <c r="E285" s="13">
        <f t="shared" ref="E285" si="651">IF(MONTH(DATE(YEAR(D285),MONTH(D285),DAY(D285)+1))=MONTH($C284),DATE(YEAR(D285),MONTH(D285),DAY(D285)+1),"")</f>
        <v>46084</v>
      </c>
      <c r="F285" s="18">
        <f t="shared" ref="F285" si="652">IF(MONTH(DATE(YEAR(E285),MONTH(E285),DAY(E285)+1))=MONTH($C284),DATE(YEAR(E285),MONTH(E285),DAY(E285)+1),"")</f>
        <v>46085</v>
      </c>
      <c r="G285" s="13">
        <f t="shared" ref="G285" si="653">IF(MONTH(DATE(YEAR(F285),MONTH(F285),DAY(F285)+1))=MONTH($C284),DATE(YEAR(F285),MONTH(F285),DAY(F285)+1),"")</f>
        <v>46086</v>
      </c>
      <c r="H285" s="13">
        <f t="shared" ref="H285" si="654">IF(MONTH(DATE(YEAR(G285),MONTH(G285),DAY(G285)+1))=MONTH($C284),DATE(YEAR(G285),MONTH(G285),DAY(G285)+1),"")</f>
        <v>46087</v>
      </c>
      <c r="I285" s="13">
        <f t="shared" ref="I285" si="655">IF(MONTH(DATE(YEAR(H285),MONTH(H285),DAY(H285)+1))=MONTH($C284),DATE(YEAR(H285),MONTH(H285),DAY(H285)+1),"")</f>
        <v>46088</v>
      </c>
      <c r="J285" s="13">
        <f t="shared" ref="J285" si="656">IF(MONTH(DATE(YEAR(I285),MONTH(I285),DAY(I285)+1))=MONTH($C284),DATE(YEAR(I285),MONTH(I285),DAY(I285)+1),"")</f>
        <v>46089</v>
      </c>
      <c r="K285" s="13">
        <f t="shared" ref="K285" si="657">IF(MONTH(DATE(YEAR(J285),MONTH(J285),DAY(J285)+1))=MONTH($C284),DATE(YEAR(J285),MONTH(J285),DAY(J285)+1),"")</f>
        <v>46090</v>
      </c>
      <c r="L285" s="13">
        <f t="shared" ref="L285" si="658">IF(MONTH(DATE(YEAR(K285),MONTH(K285),DAY(K285)+1))=MONTH($C284),DATE(YEAR(K285),MONTH(K285),DAY(K285)+1),"")</f>
        <v>46091</v>
      </c>
      <c r="M285" s="13">
        <f t="shared" ref="M285" si="659">IF(MONTH(DATE(YEAR(L285),MONTH(L285),DAY(L285)+1))=MONTH($C284),DATE(YEAR(L285),MONTH(L285),DAY(L285)+1),"")</f>
        <v>46092</v>
      </c>
      <c r="N285" s="13">
        <f t="shared" ref="N285" si="660">IF(MONTH(DATE(YEAR(M285),MONTH(M285),DAY(M285)+1))=MONTH($C284),DATE(YEAR(M285),MONTH(M285),DAY(M285)+1),"")</f>
        <v>46093</v>
      </c>
      <c r="O285" s="13">
        <f t="shared" ref="O285" si="661">IF(MONTH(DATE(YEAR(N285),MONTH(N285),DAY(N285)+1))=MONTH($C284),DATE(YEAR(N285),MONTH(N285),DAY(N285)+1),"")</f>
        <v>46094</v>
      </c>
      <c r="P285" s="13">
        <f t="shared" ref="P285" si="662">IF(MONTH(DATE(YEAR(O285),MONTH(O285),DAY(O285)+1))=MONTH($C284),DATE(YEAR(O285),MONTH(O285),DAY(O285)+1),"")</f>
        <v>46095</v>
      </c>
      <c r="Q285" s="13">
        <f t="shared" ref="Q285" si="663">IF(MONTH(DATE(YEAR(P285),MONTH(P285),DAY(P285)+1))=MONTH($C284),DATE(YEAR(P285),MONTH(P285),DAY(P285)+1),"")</f>
        <v>46096</v>
      </c>
      <c r="R285" s="13">
        <f t="shared" ref="R285" si="664">IF(MONTH(DATE(YEAR(Q285),MONTH(Q285),DAY(Q285)+1))=MONTH($C284),DATE(YEAR(Q285),MONTH(Q285),DAY(Q285)+1),"")</f>
        <v>46097</v>
      </c>
      <c r="S285" s="13">
        <f t="shared" ref="S285" si="665">IF(MONTH(DATE(YEAR(R285),MONTH(R285),DAY(R285)+1))=MONTH($C284),DATE(YEAR(R285),MONTH(R285),DAY(R285)+1),"")</f>
        <v>46098</v>
      </c>
      <c r="T285" s="13">
        <f t="shared" ref="T285" si="666">IF(MONTH(DATE(YEAR(S285),MONTH(S285),DAY(S285)+1))=MONTH($C284),DATE(YEAR(S285),MONTH(S285),DAY(S285)+1),"")</f>
        <v>46099</v>
      </c>
      <c r="U285" s="13">
        <f t="shared" ref="U285" si="667">IF(MONTH(DATE(YEAR(T285),MONTH(T285),DAY(T285)+1))=MONTH($C284),DATE(YEAR(T285),MONTH(T285),DAY(T285)+1),"")</f>
        <v>46100</v>
      </c>
      <c r="V285" s="13">
        <f t="shared" ref="V285" si="668">IF(MONTH(DATE(YEAR(U285),MONTH(U285),DAY(U285)+1))=MONTH($C284),DATE(YEAR(U285),MONTH(U285),DAY(U285)+1),"")</f>
        <v>46101</v>
      </c>
      <c r="W285" s="13">
        <f t="shared" ref="W285" si="669">IF(MONTH(DATE(YEAR(V285),MONTH(V285),DAY(V285)+1))=MONTH($C284),DATE(YEAR(V285),MONTH(V285),DAY(V285)+1),"")</f>
        <v>46102</v>
      </c>
      <c r="X285" s="13">
        <f t="shared" ref="X285" si="670">IF(MONTH(DATE(YEAR(W285),MONTH(W285),DAY(W285)+1))=MONTH($C284),DATE(YEAR(W285),MONTH(W285),DAY(W285)+1),"")</f>
        <v>46103</v>
      </c>
      <c r="Y285" s="13">
        <f t="shared" ref="Y285" si="671">IF(MONTH(DATE(YEAR(X285),MONTH(X285),DAY(X285)+1))=MONTH($C284),DATE(YEAR(X285),MONTH(X285),DAY(X285)+1),"")</f>
        <v>46104</v>
      </c>
      <c r="Z285" s="13">
        <f t="shared" ref="Z285" si="672">IF(MONTH(DATE(YEAR(Y285),MONTH(Y285),DAY(Y285)+1))=MONTH($C284),DATE(YEAR(Y285),MONTH(Y285),DAY(Y285)+1),"")</f>
        <v>46105</v>
      </c>
      <c r="AA285" s="13">
        <f t="shared" ref="AA285" si="673">IF(MONTH(DATE(YEAR(Z285),MONTH(Z285),DAY(Z285)+1))=MONTH($C284),DATE(YEAR(Z285),MONTH(Z285),DAY(Z285)+1),"")</f>
        <v>46106</v>
      </c>
      <c r="AB285" s="13">
        <f t="shared" ref="AB285" si="674">IF(MONTH(DATE(YEAR(AA285),MONTH(AA285),DAY(AA285)+1))=MONTH($C284),DATE(YEAR(AA285),MONTH(AA285),DAY(AA285)+1),"")</f>
        <v>46107</v>
      </c>
      <c r="AC285" s="13">
        <f t="shared" ref="AC285" si="675">IF(MONTH(DATE(YEAR(AB285),MONTH(AB285),DAY(AB285)+1))=MONTH($C284),DATE(YEAR(AB285),MONTH(AB285),DAY(AB285)+1),"")</f>
        <v>46108</v>
      </c>
      <c r="AD285" s="13">
        <f t="shared" ref="AD285" si="676">IF(MONTH(DATE(YEAR(AC285),MONTH(AC285),DAY(AC285)+1))=MONTH($C284),DATE(YEAR(AC285),MONTH(AC285),DAY(AC285)+1),"")</f>
        <v>46109</v>
      </c>
      <c r="AE285" s="13">
        <f t="shared" ref="AE285" si="677">IF(MONTH(DATE(YEAR(AD285),MONTH(AD285),DAY(AD285)+1))=MONTH($C284),DATE(YEAR(AD285),MONTH(AD285),DAY(AD285)+1),"")</f>
        <v>46110</v>
      </c>
      <c r="AF285" s="13">
        <f t="shared" ref="AF285" si="678">IF(MONTH(DATE(YEAR(AE285),MONTH(AE285),DAY(AE285)+1))=MONTH($C284),DATE(YEAR(AE285),MONTH(AE285),DAY(AE285)+1),"")</f>
        <v>46111</v>
      </c>
      <c r="AG285" s="32">
        <f t="shared" ref="AG285" si="679">IF(MONTH(DATE(YEAR(AF285),MONTH(AF285),DAY(AF285)+1))=MONTH($C284),DATE(YEAR(AF285),MONTH(AF285),DAY(AF285)+1),"")</f>
        <v>46112</v>
      </c>
      <c r="AH285" s="249"/>
      <c r="AI285" s="206"/>
      <c r="AJ285" s="207"/>
      <c r="AK285" s="208"/>
      <c r="AL285" s="242"/>
      <c r="AM285" s="243"/>
      <c r="AN285" s="235"/>
      <c r="AO285" s="216"/>
      <c r="AP285" s="190"/>
      <c r="AQ285" s="191"/>
      <c r="AR285" s="177"/>
    </row>
    <row r="286" spans="1:45" s="4" customFormat="1" ht="12.95" hidden="1" customHeight="1" outlineLevel="1" x14ac:dyDescent="0.15">
      <c r="A286" s="2"/>
      <c r="B286" s="12" t="s">
        <v>2</v>
      </c>
      <c r="C286" s="14" t="str">
        <f t="shared" ref="C286:AG286" si="680">TEXT(C285,"aaa")</f>
        <v>日</v>
      </c>
      <c r="D286" s="14" t="str">
        <f t="shared" si="680"/>
        <v>月</v>
      </c>
      <c r="E286" s="14" t="str">
        <f t="shared" si="680"/>
        <v>火</v>
      </c>
      <c r="F286" s="19" t="str">
        <f t="shared" si="680"/>
        <v>水</v>
      </c>
      <c r="G286" s="14" t="str">
        <f t="shared" si="680"/>
        <v>木</v>
      </c>
      <c r="H286" s="14" t="str">
        <f t="shared" si="680"/>
        <v>金</v>
      </c>
      <c r="I286" s="14" t="str">
        <f t="shared" si="680"/>
        <v>土</v>
      </c>
      <c r="J286" s="14" t="str">
        <f t="shared" si="680"/>
        <v>日</v>
      </c>
      <c r="K286" s="14" t="str">
        <f t="shared" si="680"/>
        <v>月</v>
      </c>
      <c r="L286" s="14" t="str">
        <f t="shared" si="680"/>
        <v>火</v>
      </c>
      <c r="M286" s="14" t="str">
        <f t="shared" si="680"/>
        <v>水</v>
      </c>
      <c r="N286" s="14" t="str">
        <f t="shared" si="680"/>
        <v>木</v>
      </c>
      <c r="O286" s="14" t="str">
        <f t="shared" si="680"/>
        <v>金</v>
      </c>
      <c r="P286" s="14" t="str">
        <f t="shared" si="680"/>
        <v>土</v>
      </c>
      <c r="Q286" s="14" t="str">
        <f t="shared" si="680"/>
        <v>日</v>
      </c>
      <c r="R286" s="14" t="str">
        <f t="shared" si="680"/>
        <v>月</v>
      </c>
      <c r="S286" s="14" t="str">
        <f t="shared" si="680"/>
        <v>火</v>
      </c>
      <c r="T286" s="14" t="str">
        <f t="shared" si="680"/>
        <v>水</v>
      </c>
      <c r="U286" s="14" t="str">
        <f t="shared" si="680"/>
        <v>木</v>
      </c>
      <c r="V286" s="14" t="str">
        <f t="shared" si="680"/>
        <v>金</v>
      </c>
      <c r="W286" s="14" t="str">
        <f t="shared" si="680"/>
        <v>土</v>
      </c>
      <c r="X286" s="14" t="str">
        <f t="shared" si="680"/>
        <v>日</v>
      </c>
      <c r="Y286" s="14" t="str">
        <f t="shared" si="680"/>
        <v>月</v>
      </c>
      <c r="Z286" s="14" t="str">
        <f t="shared" si="680"/>
        <v>火</v>
      </c>
      <c r="AA286" s="14" t="str">
        <f t="shared" si="680"/>
        <v>水</v>
      </c>
      <c r="AB286" s="14" t="str">
        <f t="shared" si="680"/>
        <v>木</v>
      </c>
      <c r="AC286" s="14" t="str">
        <f t="shared" si="680"/>
        <v>金</v>
      </c>
      <c r="AD286" s="14" t="str">
        <f t="shared" si="680"/>
        <v>土</v>
      </c>
      <c r="AE286" s="14" t="str">
        <f t="shared" si="680"/>
        <v>日</v>
      </c>
      <c r="AF286" s="14" t="str">
        <f t="shared" si="680"/>
        <v>月</v>
      </c>
      <c r="AG286" s="77" t="str">
        <f t="shared" si="680"/>
        <v>火</v>
      </c>
      <c r="AH286" s="249"/>
      <c r="AI286" s="193" t="s">
        <v>42</v>
      </c>
      <c r="AJ286" s="247" t="s">
        <v>12</v>
      </c>
      <c r="AK286" s="195" t="s">
        <v>49</v>
      </c>
      <c r="AL286" s="236" t="s">
        <v>42</v>
      </c>
      <c r="AM286" s="238" t="s">
        <v>13</v>
      </c>
      <c r="AN286" s="234">
        <f>COUNT(C285:AG285)</f>
        <v>31</v>
      </c>
      <c r="AO286" s="215">
        <f>AN286-AH286</f>
        <v>31</v>
      </c>
      <c r="AP286" s="215">
        <f>SUM(AO$8:AO288)</f>
        <v>1204</v>
      </c>
      <c r="AQ286" s="56"/>
      <c r="AR286" s="55"/>
    </row>
    <row r="287" spans="1:45" s="4" customFormat="1" ht="27" hidden="1" customHeight="1" outlineLevel="1" x14ac:dyDescent="0.15">
      <c r="A287" s="3"/>
      <c r="B287" s="185" t="s">
        <v>3</v>
      </c>
      <c r="C287" s="187" t="str">
        <f>IFERROR(VLOOKUP(C285,祝日一覧!$A:$C,3,FALSE),"")</f>
        <v/>
      </c>
      <c r="D287" s="187" t="str">
        <f>IFERROR(VLOOKUP(D285,祝日一覧!$A:$C,3,FALSE),"")</f>
        <v/>
      </c>
      <c r="E287" s="187" t="str">
        <f>IFERROR(VLOOKUP(E285,祝日一覧!$A:$C,3,FALSE),"")</f>
        <v/>
      </c>
      <c r="F287" s="187" t="str">
        <f>IFERROR(VLOOKUP(F285,祝日一覧!$A:$C,3,FALSE),"")</f>
        <v/>
      </c>
      <c r="G287" s="187" t="str">
        <f>IFERROR(VLOOKUP(G285,祝日一覧!$A:$C,3,FALSE),"")</f>
        <v/>
      </c>
      <c r="H287" s="187" t="str">
        <f>IFERROR(VLOOKUP(H285,祝日一覧!$A:$C,3,FALSE),"")</f>
        <v/>
      </c>
      <c r="I287" s="187" t="str">
        <f>IFERROR(VLOOKUP(I285,祝日一覧!$A:$C,3,FALSE),"")</f>
        <v/>
      </c>
      <c r="J287" s="187" t="str">
        <f>IFERROR(VLOOKUP(J285,祝日一覧!$A:$C,3,FALSE),"")</f>
        <v/>
      </c>
      <c r="K287" s="187" t="str">
        <f>IFERROR(VLOOKUP(K285,祝日一覧!$A:$C,3,FALSE),"")</f>
        <v/>
      </c>
      <c r="L287" s="187" t="str">
        <f>IFERROR(VLOOKUP(L285,祝日一覧!$A:$C,3,FALSE),"")</f>
        <v/>
      </c>
      <c r="M287" s="187" t="str">
        <f>IFERROR(VLOOKUP(M285,祝日一覧!$A:$C,3,FALSE),"")</f>
        <v/>
      </c>
      <c r="N287" s="187" t="str">
        <f>IFERROR(VLOOKUP(N285,祝日一覧!$A:$C,3,FALSE),"")</f>
        <v/>
      </c>
      <c r="O287" s="187" t="str">
        <f>IFERROR(VLOOKUP(O285,祝日一覧!$A:$C,3,FALSE),"")</f>
        <v/>
      </c>
      <c r="P287" s="187" t="str">
        <f>IFERROR(VLOOKUP(P285,祝日一覧!$A:$C,3,FALSE),"")</f>
        <v/>
      </c>
      <c r="Q287" s="187" t="str">
        <f>IFERROR(VLOOKUP(Q285,祝日一覧!$A:$C,3,FALSE),"")</f>
        <v/>
      </c>
      <c r="R287" s="187" t="str">
        <f>IFERROR(VLOOKUP(R285,祝日一覧!$A:$C,3,FALSE),"")</f>
        <v/>
      </c>
      <c r="S287" s="187" t="str">
        <f>IFERROR(VLOOKUP(S285,祝日一覧!$A:$C,3,FALSE),"")</f>
        <v/>
      </c>
      <c r="T287" s="187" t="str">
        <f>IFERROR(VLOOKUP(T285,祝日一覧!$A:$C,3,FALSE),"")</f>
        <v/>
      </c>
      <c r="U287" s="187" t="str">
        <f>IFERROR(VLOOKUP(U285,祝日一覧!$A:$C,3,FALSE),"")</f>
        <v/>
      </c>
      <c r="V287" s="187" t="str">
        <f>IFERROR(VLOOKUP(V285,祝日一覧!$A:$C,3,FALSE),"")</f>
        <v>春分の日</v>
      </c>
      <c r="W287" s="187" t="str">
        <f>IFERROR(VLOOKUP(W285,祝日一覧!$A:$C,3,FALSE),"")</f>
        <v/>
      </c>
      <c r="X287" s="187" t="str">
        <f>IFERROR(VLOOKUP(X285,祝日一覧!$A:$C,3,FALSE),"")</f>
        <v/>
      </c>
      <c r="Y287" s="187" t="str">
        <f>IFERROR(VLOOKUP(Y285,祝日一覧!$A:$C,3,FALSE),"")</f>
        <v/>
      </c>
      <c r="Z287" s="187" t="str">
        <f>IFERROR(VLOOKUP(Z285,祝日一覧!$A:$C,3,FALSE),"")</f>
        <v/>
      </c>
      <c r="AA287" s="187" t="str">
        <f>IFERROR(VLOOKUP(AA285,祝日一覧!$A:$C,3,FALSE),"")</f>
        <v/>
      </c>
      <c r="AB287" s="187" t="str">
        <f>IFERROR(VLOOKUP(AB285,祝日一覧!$A:$C,3,FALSE),"")</f>
        <v/>
      </c>
      <c r="AC287" s="187" t="str">
        <f>IFERROR(VLOOKUP(AC285,祝日一覧!$A:$C,3,FALSE),"")</f>
        <v/>
      </c>
      <c r="AD287" s="187" t="str">
        <f>IFERROR(VLOOKUP(AD285,祝日一覧!$A:$C,3,FALSE),"")</f>
        <v/>
      </c>
      <c r="AE287" s="187" t="str">
        <f>IFERROR(VLOOKUP(AE285,祝日一覧!$A:$C,3,FALSE),"")</f>
        <v/>
      </c>
      <c r="AF287" s="187" t="str">
        <f>IFERROR(VLOOKUP(AF285,祝日一覧!$A:$C,3,FALSE),"")</f>
        <v/>
      </c>
      <c r="AG287" s="229" t="str">
        <f>IFERROR(VLOOKUP(AG285,祝日一覧!$A:$C,3,FALSE),"")</f>
        <v/>
      </c>
      <c r="AH287" s="249"/>
      <c r="AI287" s="193"/>
      <c r="AJ287" s="247"/>
      <c r="AK287" s="195"/>
      <c r="AL287" s="237"/>
      <c r="AM287" s="239"/>
      <c r="AN287" s="235"/>
      <c r="AO287" s="216"/>
      <c r="AP287" s="216"/>
      <c r="AQ287" s="57"/>
      <c r="AR287" s="58"/>
    </row>
    <row r="288" spans="1:45" s="4" customFormat="1" ht="20.100000000000001" hidden="1" customHeight="1" outlineLevel="1" thickBot="1" x14ac:dyDescent="0.2">
      <c r="B288" s="228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  <c r="AA288" s="227"/>
      <c r="AB288" s="227"/>
      <c r="AC288" s="227"/>
      <c r="AD288" s="227"/>
      <c r="AE288" s="227"/>
      <c r="AF288" s="227"/>
      <c r="AG288" s="230"/>
      <c r="AH288" s="250"/>
      <c r="AI288" s="5"/>
      <c r="AJ288" s="66" t="e">
        <f>AVERAGE(AJ289:AJ294)</f>
        <v>#DIV/0!</v>
      </c>
      <c r="AK288" s="33" t="e">
        <f>IF(AJ288&gt;=0.285,"達成","未")</f>
        <v>#DIV/0!</v>
      </c>
      <c r="AL288" s="116"/>
      <c r="AM288" s="117">
        <f>AVERAGE(AM289:AM293)</f>
        <v>0.32700421940928265</v>
      </c>
      <c r="AN288" s="109" t="s">
        <v>69</v>
      </c>
      <c r="AO288" s="93" t="s">
        <v>70</v>
      </c>
      <c r="AP288" s="94" t="s">
        <v>71</v>
      </c>
      <c r="AQ288" s="96" t="s">
        <v>72</v>
      </c>
      <c r="AR288" s="96" t="s">
        <v>59</v>
      </c>
      <c r="AS288" s="88" t="s">
        <v>68</v>
      </c>
    </row>
    <row r="289" spans="1:45" s="4" customFormat="1" ht="20.100000000000001" hidden="1" customHeight="1" outlineLevel="1" x14ac:dyDescent="0.15">
      <c r="B289" s="69" t="str">
        <f>IF($R$5&lt;&gt;"",$R$5,"-")</f>
        <v>松江　氏</v>
      </c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98"/>
      <c r="AH289" s="132" t="str">
        <f t="shared" ref="AH289:AH294" si="681">IF(B289="-",B289,"手入力")</f>
        <v>手入力</v>
      </c>
      <c r="AI289" s="63">
        <f t="shared" ref="AI289:AI294" si="682">AQ289</f>
        <v>0</v>
      </c>
      <c r="AJ289" s="64" t="str">
        <f>IFERROR(AI289/AO289,"")</f>
        <v/>
      </c>
      <c r="AK289" s="106" t="str">
        <f>IFERROR(IF(B289="-",B289,IF(AI289/AO289&gt;=0.285,"達成","未")),"-")</f>
        <v>-</v>
      </c>
      <c r="AL289" s="126">
        <f>AR289</f>
        <v>52</v>
      </c>
      <c r="AM289" s="127">
        <f>IFERROR(AL289/AP289,"")</f>
        <v>0.32911392405063289</v>
      </c>
      <c r="AN289" s="44">
        <f>COUNT(C285:AG285)</f>
        <v>31</v>
      </c>
      <c r="AO289" s="111">
        <f>IF(OR(B289="-",B289=""),0,IFERROR(AN289-AH289,))</f>
        <v>0</v>
      </c>
      <c r="AP289" s="75">
        <f>AO289+AP277</f>
        <v>158</v>
      </c>
      <c r="AQ289" s="74">
        <f>COUNTIF(C289:AG289,"○")</f>
        <v>0</v>
      </c>
      <c r="AR289" s="74">
        <f>AR277+AQ289</f>
        <v>52</v>
      </c>
      <c r="AS289" s="76">
        <f>IF(AS290&gt;=1,0,IF(SUM(AO289:AO294)=0,1,IF(AK288="達成",1,0)))</f>
        <v>0</v>
      </c>
    </row>
    <row r="290" spans="1:45" s="4" customFormat="1" ht="20.100000000000001" hidden="1" customHeight="1" outlineLevel="1" x14ac:dyDescent="0.15">
      <c r="B290" s="60" t="str">
        <f>IF($S$5&lt;&gt;"",$S$5,"-")</f>
        <v>大田　氏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77"/>
      <c r="AH290" s="130" t="str">
        <f t="shared" si="681"/>
        <v>手入力</v>
      </c>
      <c r="AI290" s="65">
        <f t="shared" si="682"/>
        <v>0</v>
      </c>
      <c r="AJ290" s="53" t="str">
        <f>IFERROR(AI290/AO290,"")</f>
        <v/>
      </c>
      <c r="AK290" s="107" t="str">
        <f t="shared" ref="AK290:AK294" si="683">IFERROR(IF(B290="-",B290,IF(AI290/AO290&gt;=0.285,"達成","未")),"-")</f>
        <v>-</v>
      </c>
      <c r="AL290" s="128">
        <f>AR290</f>
        <v>51</v>
      </c>
      <c r="AM290" s="121">
        <f>IFERROR(AL290/AP290,"")</f>
        <v>0.32278481012658228</v>
      </c>
      <c r="AN290" s="44">
        <f>COUNT(C285:AG285)</f>
        <v>31</v>
      </c>
      <c r="AO290" s="111">
        <f>IF(OR(B290="-",B290=""),0,IFERROR(AN290-AH290,))</f>
        <v>0</v>
      </c>
      <c r="AP290" s="75">
        <f>AO290+AP278</f>
        <v>158</v>
      </c>
      <c r="AQ290" s="75">
        <f>COUNTIF(C290:AG290,"○")</f>
        <v>0</v>
      </c>
      <c r="AR290" s="75">
        <f>AR278+AQ290</f>
        <v>51</v>
      </c>
      <c r="AS290" s="49">
        <f>COUNTIF(AH289:AH294,"手入力")</f>
        <v>3</v>
      </c>
    </row>
    <row r="291" spans="1:45" s="4" customFormat="1" ht="20.100000000000001" hidden="1" customHeight="1" outlineLevel="1" x14ac:dyDescent="0.15">
      <c r="B291" s="60" t="str">
        <f>IF($T$5&lt;&gt;"",$T$5,"-")</f>
        <v>浜田　氏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77"/>
      <c r="AH291" s="130" t="str">
        <f t="shared" si="681"/>
        <v>手入力</v>
      </c>
      <c r="AI291" s="65">
        <f t="shared" si="682"/>
        <v>0</v>
      </c>
      <c r="AJ291" s="53" t="str">
        <f>IFERROR(AI291/AO291,"")</f>
        <v/>
      </c>
      <c r="AK291" s="107" t="str">
        <f t="shared" si="683"/>
        <v>-</v>
      </c>
      <c r="AL291" s="128">
        <f>AR291</f>
        <v>52</v>
      </c>
      <c r="AM291" s="121">
        <f>IFERROR(AL291/AP291,"")</f>
        <v>0.32911392405063289</v>
      </c>
      <c r="AN291" s="44">
        <f>COUNT(C285:AG285)</f>
        <v>31</v>
      </c>
      <c r="AO291" s="111">
        <f t="shared" ref="AO291:AO294" si="684">IF(OR(B291="-",B291=""),0,IFERROR(AN291-AH291,))</f>
        <v>0</v>
      </c>
      <c r="AP291" s="75">
        <f t="shared" ref="AP291:AP294" si="685">AO291+AP279</f>
        <v>158</v>
      </c>
      <c r="AQ291" s="75">
        <f>COUNTIF(C291:AG291,"○")</f>
        <v>0</v>
      </c>
      <c r="AR291" s="75">
        <f t="shared" ref="AR291:AR293" si="686">AR279+AQ291</f>
        <v>52</v>
      </c>
      <c r="AS291" s="49"/>
    </row>
    <row r="292" spans="1:45" s="4" customFormat="1" ht="20.100000000000001" hidden="1" customHeight="1" outlineLevel="1" x14ac:dyDescent="0.15">
      <c r="B292" s="60" t="str">
        <f>IF($U$5&lt;&gt;"",$U$5,"-")</f>
        <v>-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77"/>
      <c r="AH292" s="130" t="str">
        <f t="shared" si="681"/>
        <v>-</v>
      </c>
      <c r="AI292" s="65">
        <f t="shared" si="682"/>
        <v>0</v>
      </c>
      <c r="AJ292" s="53" t="str">
        <f t="shared" ref="AJ292:AJ293" si="687">IFERROR(AI292/AO292,"")</f>
        <v/>
      </c>
      <c r="AK292" s="107" t="str">
        <f t="shared" si="683"/>
        <v>-</v>
      </c>
      <c r="AL292" s="128">
        <f>AR292</f>
        <v>0</v>
      </c>
      <c r="AM292" s="121" t="str">
        <f>IFERROR(AL292/AP292,"")</f>
        <v/>
      </c>
      <c r="AN292" s="44">
        <f>COUNT(C285:AG285)</f>
        <v>31</v>
      </c>
      <c r="AO292" s="111">
        <f t="shared" si="684"/>
        <v>0</v>
      </c>
      <c r="AP292" s="75">
        <f t="shared" si="685"/>
        <v>0</v>
      </c>
      <c r="AQ292" s="75">
        <f>COUNTIF(C292:AG292,"○")</f>
        <v>0</v>
      </c>
      <c r="AR292" s="75">
        <f t="shared" si="686"/>
        <v>0</v>
      </c>
      <c r="AS292" s="49"/>
    </row>
    <row r="293" spans="1:45" s="4" customFormat="1" ht="20.100000000000001" hidden="1" customHeight="1" outlineLevel="1" x14ac:dyDescent="0.15">
      <c r="B293" s="60" t="str">
        <f>IF($V$5&lt;&gt;"",$V$5,"-")</f>
        <v>-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77"/>
      <c r="AH293" s="130" t="str">
        <f t="shared" si="681"/>
        <v>-</v>
      </c>
      <c r="AI293" s="65">
        <f t="shared" si="682"/>
        <v>0</v>
      </c>
      <c r="AJ293" s="53" t="str">
        <f t="shared" si="687"/>
        <v/>
      </c>
      <c r="AK293" s="107" t="str">
        <f t="shared" si="683"/>
        <v>-</v>
      </c>
      <c r="AL293" s="128">
        <f>AR293</f>
        <v>0</v>
      </c>
      <c r="AM293" s="121" t="str">
        <f>IFERROR(AL293/AP293,"")</f>
        <v/>
      </c>
      <c r="AN293" s="44">
        <f>COUNT(C285:AG285)</f>
        <v>31</v>
      </c>
      <c r="AO293" s="111">
        <f t="shared" si="684"/>
        <v>0</v>
      </c>
      <c r="AP293" s="75">
        <f t="shared" si="685"/>
        <v>0</v>
      </c>
      <c r="AQ293" s="75">
        <f>COUNTIF(C293:AG293,"○")</f>
        <v>0</v>
      </c>
      <c r="AR293" s="75">
        <f t="shared" si="686"/>
        <v>0</v>
      </c>
      <c r="AS293" s="49"/>
    </row>
    <row r="294" spans="1:45" s="4" customFormat="1" ht="20.100000000000001" hidden="1" customHeight="1" outlineLevel="1" thickBot="1" x14ac:dyDescent="0.2">
      <c r="B294" s="61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79"/>
      <c r="AH294" s="131" t="str">
        <f t="shared" si="681"/>
        <v>-</v>
      </c>
      <c r="AI294" s="5">
        <f t="shared" si="682"/>
        <v>0</v>
      </c>
      <c r="AJ294" s="66" t="str">
        <f>IFERROR(AI294/AO294,"")</f>
        <v/>
      </c>
      <c r="AK294" s="33" t="str">
        <f t="shared" si="683"/>
        <v>-</v>
      </c>
      <c r="AL294" s="122">
        <f t="shared" ref="AL294" si="688">AR294</f>
        <v>0</v>
      </c>
      <c r="AM294" s="117" t="str">
        <f t="shared" ref="AM294" si="689">IFERROR(AL294/AP294,"")</f>
        <v/>
      </c>
      <c r="AN294" s="44">
        <f>COUNT(C285:AG285)</f>
        <v>31</v>
      </c>
      <c r="AO294" s="111">
        <f t="shared" si="684"/>
        <v>0</v>
      </c>
      <c r="AP294" s="75">
        <f t="shared" si="685"/>
        <v>0</v>
      </c>
      <c r="AQ294" s="75">
        <f t="shared" ref="AQ294" si="690">COUNTIF(C294:AG294,"○")</f>
        <v>0</v>
      </c>
      <c r="AR294" s="75">
        <f>AR282+AQ294</f>
        <v>0</v>
      </c>
      <c r="AS294" s="49"/>
    </row>
    <row r="295" spans="1:45" ht="14.25" hidden="1" outlineLevel="1" thickBot="1" x14ac:dyDescent="0.2">
      <c r="AR295" s="35"/>
    </row>
    <row r="296" spans="1:45" s="4" customFormat="1" ht="12.95" hidden="1" customHeight="1" outlineLevel="1" x14ac:dyDescent="0.15">
      <c r="A296" s="2"/>
      <c r="B296" s="85" t="s">
        <v>0</v>
      </c>
      <c r="C296" s="199">
        <f>DATE(YEAR(C284),MONTH(C284)+1,DAY(C284))</f>
        <v>46113</v>
      </c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48" t="s">
        <v>17</v>
      </c>
      <c r="AI296" s="203" t="s">
        <v>48</v>
      </c>
      <c r="AJ296" s="204"/>
      <c r="AK296" s="205"/>
      <c r="AL296" s="240" t="s">
        <v>11</v>
      </c>
      <c r="AM296" s="241"/>
      <c r="AN296" s="234" t="s">
        <v>16</v>
      </c>
      <c r="AO296" s="215" t="s">
        <v>18</v>
      </c>
      <c r="AP296" s="189" t="s">
        <v>19</v>
      </c>
      <c r="AQ296" s="191"/>
      <c r="AR296" s="177"/>
    </row>
    <row r="297" spans="1:45" s="4" customFormat="1" ht="12.95" hidden="1" customHeight="1" outlineLevel="1" x14ac:dyDescent="0.15">
      <c r="A297" s="2"/>
      <c r="B297" s="12" t="s">
        <v>1</v>
      </c>
      <c r="C297" s="13">
        <f>DATE(YEAR(C296),MONTH(C296),DAY(C296))</f>
        <v>46113</v>
      </c>
      <c r="D297" s="13">
        <f>IF(MONTH(DATE(YEAR(C297),MONTH(C297),DAY(C297)+1))=MONTH($C296),DATE(YEAR(C297),MONTH(C297),DAY(C297)+1),"")</f>
        <v>46114</v>
      </c>
      <c r="E297" s="13">
        <f t="shared" ref="E297" si="691">IF(MONTH(DATE(YEAR(D297),MONTH(D297),DAY(D297)+1))=MONTH($C296),DATE(YEAR(D297),MONTH(D297),DAY(D297)+1),"")</f>
        <v>46115</v>
      </c>
      <c r="F297" s="18">
        <f t="shared" ref="F297" si="692">IF(MONTH(DATE(YEAR(E297),MONTH(E297),DAY(E297)+1))=MONTH($C296),DATE(YEAR(E297),MONTH(E297),DAY(E297)+1),"")</f>
        <v>46116</v>
      </c>
      <c r="G297" s="13">
        <f t="shared" ref="G297" si="693">IF(MONTH(DATE(YEAR(F297),MONTH(F297),DAY(F297)+1))=MONTH($C296),DATE(YEAR(F297),MONTH(F297),DAY(F297)+1),"")</f>
        <v>46117</v>
      </c>
      <c r="H297" s="13">
        <f t="shared" ref="H297" si="694">IF(MONTH(DATE(YEAR(G297),MONTH(G297),DAY(G297)+1))=MONTH($C296),DATE(YEAR(G297),MONTH(G297),DAY(G297)+1),"")</f>
        <v>46118</v>
      </c>
      <c r="I297" s="13">
        <f t="shared" ref="I297" si="695">IF(MONTH(DATE(YEAR(H297),MONTH(H297),DAY(H297)+1))=MONTH($C296),DATE(YEAR(H297),MONTH(H297),DAY(H297)+1),"")</f>
        <v>46119</v>
      </c>
      <c r="J297" s="13">
        <f t="shared" ref="J297" si="696">IF(MONTH(DATE(YEAR(I297),MONTH(I297),DAY(I297)+1))=MONTH($C296),DATE(YEAR(I297),MONTH(I297),DAY(I297)+1),"")</f>
        <v>46120</v>
      </c>
      <c r="K297" s="13">
        <f t="shared" ref="K297" si="697">IF(MONTH(DATE(YEAR(J297),MONTH(J297),DAY(J297)+1))=MONTH($C296),DATE(YEAR(J297),MONTH(J297),DAY(J297)+1),"")</f>
        <v>46121</v>
      </c>
      <c r="L297" s="13">
        <f t="shared" ref="L297" si="698">IF(MONTH(DATE(YEAR(K297),MONTH(K297),DAY(K297)+1))=MONTH($C296),DATE(YEAR(K297),MONTH(K297),DAY(K297)+1),"")</f>
        <v>46122</v>
      </c>
      <c r="M297" s="13">
        <f t="shared" ref="M297" si="699">IF(MONTH(DATE(YEAR(L297),MONTH(L297),DAY(L297)+1))=MONTH($C296),DATE(YEAR(L297),MONTH(L297),DAY(L297)+1),"")</f>
        <v>46123</v>
      </c>
      <c r="N297" s="13">
        <f t="shared" ref="N297" si="700">IF(MONTH(DATE(YEAR(M297),MONTH(M297),DAY(M297)+1))=MONTH($C296),DATE(YEAR(M297),MONTH(M297),DAY(M297)+1),"")</f>
        <v>46124</v>
      </c>
      <c r="O297" s="13">
        <f t="shared" ref="O297" si="701">IF(MONTH(DATE(YEAR(N297),MONTH(N297),DAY(N297)+1))=MONTH($C296),DATE(YEAR(N297),MONTH(N297),DAY(N297)+1),"")</f>
        <v>46125</v>
      </c>
      <c r="P297" s="13">
        <f t="shared" ref="P297" si="702">IF(MONTH(DATE(YEAR(O297),MONTH(O297),DAY(O297)+1))=MONTH($C296),DATE(YEAR(O297),MONTH(O297),DAY(O297)+1),"")</f>
        <v>46126</v>
      </c>
      <c r="Q297" s="13">
        <f t="shared" ref="Q297" si="703">IF(MONTH(DATE(YEAR(P297),MONTH(P297),DAY(P297)+1))=MONTH($C296),DATE(YEAR(P297),MONTH(P297),DAY(P297)+1),"")</f>
        <v>46127</v>
      </c>
      <c r="R297" s="13">
        <f t="shared" ref="R297" si="704">IF(MONTH(DATE(YEAR(Q297),MONTH(Q297),DAY(Q297)+1))=MONTH($C296),DATE(YEAR(Q297),MONTH(Q297),DAY(Q297)+1),"")</f>
        <v>46128</v>
      </c>
      <c r="S297" s="13">
        <f t="shared" ref="S297" si="705">IF(MONTH(DATE(YEAR(R297),MONTH(R297),DAY(R297)+1))=MONTH($C296),DATE(YEAR(R297),MONTH(R297),DAY(R297)+1),"")</f>
        <v>46129</v>
      </c>
      <c r="T297" s="13">
        <f t="shared" ref="T297" si="706">IF(MONTH(DATE(YEAR(S297),MONTH(S297),DAY(S297)+1))=MONTH($C296),DATE(YEAR(S297),MONTH(S297),DAY(S297)+1),"")</f>
        <v>46130</v>
      </c>
      <c r="U297" s="13">
        <f t="shared" ref="U297" si="707">IF(MONTH(DATE(YEAR(T297),MONTH(T297),DAY(T297)+1))=MONTH($C296),DATE(YEAR(T297),MONTH(T297),DAY(T297)+1),"")</f>
        <v>46131</v>
      </c>
      <c r="V297" s="13">
        <f t="shared" ref="V297" si="708">IF(MONTH(DATE(YEAR(U297),MONTH(U297),DAY(U297)+1))=MONTH($C296),DATE(YEAR(U297),MONTH(U297),DAY(U297)+1),"")</f>
        <v>46132</v>
      </c>
      <c r="W297" s="13">
        <f t="shared" ref="W297" si="709">IF(MONTH(DATE(YEAR(V297),MONTH(V297),DAY(V297)+1))=MONTH($C296),DATE(YEAR(V297),MONTH(V297),DAY(V297)+1),"")</f>
        <v>46133</v>
      </c>
      <c r="X297" s="13">
        <f t="shared" ref="X297" si="710">IF(MONTH(DATE(YEAR(W297),MONTH(W297),DAY(W297)+1))=MONTH($C296),DATE(YEAR(W297),MONTH(W297),DAY(W297)+1),"")</f>
        <v>46134</v>
      </c>
      <c r="Y297" s="13">
        <f t="shared" ref="Y297" si="711">IF(MONTH(DATE(YEAR(X297),MONTH(X297),DAY(X297)+1))=MONTH($C296),DATE(YEAR(X297),MONTH(X297),DAY(X297)+1),"")</f>
        <v>46135</v>
      </c>
      <c r="Z297" s="13">
        <f t="shared" ref="Z297" si="712">IF(MONTH(DATE(YEAR(Y297),MONTH(Y297),DAY(Y297)+1))=MONTH($C296),DATE(YEAR(Y297),MONTH(Y297),DAY(Y297)+1),"")</f>
        <v>46136</v>
      </c>
      <c r="AA297" s="13">
        <f t="shared" ref="AA297" si="713">IF(MONTH(DATE(YEAR(Z297),MONTH(Z297),DAY(Z297)+1))=MONTH($C296),DATE(YEAR(Z297),MONTH(Z297),DAY(Z297)+1),"")</f>
        <v>46137</v>
      </c>
      <c r="AB297" s="13">
        <f t="shared" ref="AB297" si="714">IF(MONTH(DATE(YEAR(AA297),MONTH(AA297),DAY(AA297)+1))=MONTH($C296),DATE(YEAR(AA297),MONTH(AA297),DAY(AA297)+1),"")</f>
        <v>46138</v>
      </c>
      <c r="AC297" s="13">
        <f t="shared" ref="AC297" si="715">IF(MONTH(DATE(YEAR(AB297),MONTH(AB297),DAY(AB297)+1))=MONTH($C296),DATE(YEAR(AB297),MONTH(AB297),DAY(AB297)+1),"")</f>
        <v>46139</v>
      </c>
      <c r="AD297" s="13">
        <f t="shared" ref="AD297" si="716">IF(MONTH(DATE(YEAR(AC297),MONTH(AC297),DAY(AC297)+1))=MONTH($C296),DATE(YEAR(AC297),MONTH(AC297),DAY(AC297)+1),"")</f>
        <v>46140</v>
      </c>
      <c r="AE297" s="13">
        <f t="shared" ref="AE297" si="717">IF(MONTH(DATE(YEAR(AD297),MONTH(AD297),DAY(AD297)+1))=MONTH($C296),DATE(YEAR(AD297),MONTH(AD297),DAY(AD297)+1),"")</f>
        <v>46141</v>
      </c>
      <c r="AF297" s="13">
        <f t="shared" ref="AF297" si="718">IF(MONTH(DATE(YEAR(AE297),MONTH(AE297),DAY(AE297)+1))=MONTH($C296),DATE(YEAR(AE297),MONTH(AE297),DAY(AE297)+1),"")</f>
        <v>46142</v>
      </c>
      <c r="AG297" s="32" t="str">
        <f t="shared" ref="AG297" si="719">IF(MONTH(DATE(YEAR(AF297),MONTH(AF297),DAY(AF297)+1))=MONTH($C296),DATE(YEAR(AF297),MONTH(AF297),DAY(AF297)+1),"")</f>
        <v/>
      </c>
      <c r="AH297" s="249"/>
      <c r="AI297" s="206"/>
      <c r="AJ297" s="207"/>
      <c r="AK297" s="208"/>
      <c r="AL297" s="242"/>
      <c r="AM297" s="243"/>
      <c r="AN297" s="235"/>
      <c r="AO297" s="216"/>
      <c r="AP297" s="190"/>
      <c r="AQ297" s="191"/>
      <c r="AR297" s="177"/>
    </row>
    <row r="298" spans="1:45" s="4" customFormat="1" ht="12.95" hidden="1" customHeight="1" outlineLevel="1" x14ac:dyDescent="0.15">
      <c r="A298" s="2"/>
      <c r="B298" s="12" t="s">
        <v>2</v>
      </c>
      <c r="C298" s="14" t="str">
        <f t="shared" ref="C298:AG298" si="720">TEXT(C297,"aaa")</f>
        <v>水</v>
      </c>
      <c r="D298" s="14" t="str">
        <f t="shared" si="720"/>
        <v>木</v>
      </c>
      <c r="E298" s="14" t="str">
        <f t="shared" si="720"/>
        <v>金</v>
      </c>
      <c r="F298" s="19" t="str">
        <f t="shared" si="720"/>
        <v>土</v>
      </c>
      <c r="G298" s="14" t="str">
        <f t="shared" si="720"/>
        <v>日</v>
      </c>
      <c r="H298" s="14" t="str">
        <f t="shared" si="720"/>
        <v>月</v>
      </c>
      <c r="I298" s="14" t="str">
        <f t="shared" si="720"/>
        <v>火</v>
      </c>
      <c r="J298" s="14" t="str">
        <f t="shared" si="720"/>
        <v>水</v>
      </c>
      <c r="K298" s="14" t="str">
        <f t="shared" si="720"/>
        <v>木</v>
      </c>
      <c r="L298" s="14" t="str">
        <f t="shared" si="720"/>
        <v>金</v>
      </c>
      <c r="M298" s="14" t="str">
        <f t="shared" si="720"/>
        <v>土</v>
      </c>
      <c r="N298" s="14" t="str">
        <f t="shared" si="720"/>
        <v>日</v>
      </c>
      <c r="O298" s="14" t="str">
        <f t="shared" si="720"/>
        <v>月</v>
      </c>
      <c r="P298" s="14" t="str">
        <f t="shared" si="720"/>
        <v>火</v>
      </c>
      <c r="Q298" s="14" t="str">
        <f t="shared" si="720"/>
        <v>水</v>
      </c>
      <c r="R298" s="14" t="str">
        <f t="shared" si="720"/>
        <v>木</v>
      </c>
      <c r="S298" s="14" t="str">
        <f t="shared" si="720"/>
        <v>金</v>
      </c>
      <c r="T298" s="14" t="str">
        <f t="shared" si="720"/>
        <v>土</v>
      </c>
      <c r="U298" s="14" t="str">
        <f t="shared" si="720"/>
        <v>日</v>
      </c>
      <c r="V298" s="14" t="str">
        <f t="shared" si="720"/>
        <v>月</v>
      </c>
      <c r="W298" s="14" t="str">
        <f t="shared" si="720"/>
        <v>火</v>
      </c>
      <c r="X298" s="14" t="str">
        <f t="shared" si="720"/>
        <v>水</v>
      </c>
      <c r="Y298" s="14" t="str">
        <f t="shared" si="720"/>
        <v>木</v>
      </c>
      <c r="Z298" s="14" t="str">
        <f t="shared" si="720"/>
        <v>金</v>
      </c>
      <c r="AA298" s="14" t="str">
        <f t="shared" si="720"/>
        <v>土</v>
      </c>
      <c r="AB298" s="14" t="str">
        <f t="shared" si="720"/>
        <v>日</v>
      </c>
      <c r="AC298" s="14" t="str">
        <f t="shared" si="720"/>
        <v>月</v>
      </c>
      <c r="AD298" s="14" t="str">
        <f t="shared" si="720"/>
        <v>火</v>
      </c>
      <c r="AE298" s="14" t="str">
        <f t="shared" si="720"/>
        <v>水</v>
      </c>
      <c r="AF298" s="14" t="str">
        <f t="shared" si="720"/>
        <v>木</v>
      </c>
      <c r="AG298" s="77" t="str">
        <f t="shared" si="720"/>
        <v/>
      </c>
      <c r="AH298" s="249"/>
      <c r="AI298" s="193" t="s">
        <v>42</v>
      </c>
      <c r="AJ298" s="247" t="s">
        <v>12</v>
      </c>
      <c r="AK298" s="195" t="s">
        <v>49</v>
      </c>
      <c r="AL298" s="236" t="s">
        <v>42</v>
      </c>
      <c r="AM298" s="238" t="s">
        <v>13</v>
      </c>
      <c r="AN298" s="234">
        <f>COUNT(C297:AG297)</f>
        <v>30</v>
      </c>
      <c r="AO298" s="215">
        <f>AN298-AH298</f>
        <v>30</v>
      </c>
      <c r="AP298" s="215">
        <f>SUM(AO$8:AO300)</f>
        <v>1234</v>
      </c>
      <c r="AQ298" s="56"/>
      <c r="AR298" s="55"/>
    </row>
    <row r="299" spans="1:45" s="4" customFormat="1" ht="27" hidden="1" customHeight="1" outlineLevel="1" x14ac:dyDescent="0.15">
      <c r="A299" s="3"/>
      <c r="B299" s="185" t="s">
        <v>3</v>
      </c>
      <c r="C299" s="187" t="str">
        <f>IFERROR(VLOOKUP(C297,祝日一覧!$A:$C,3,FALSE),"")</f>
        <v/>
      </c>
      <c r="D299" s="187" t="str">
        <f>IFERROR(VLOOKUP(D297,祝日一覧!$A:$C,3,FALSE),"")</f>
        <v/>
      </c>
      <c r="E299" s="187" t="str">
        <f>IFERROR(VLOOKUP(E297,祝日一覧!$A:$C,3,FALSE),"")</f>
        <v/>
      </c>
      <c r="F299" s="187" t="str">
        <f>IFERROR(VLOOKUP(F297,祝日一覧!$A:$C,3,FALSE),"")</f>
        <v/>
      </c>
      <c r="G299" s="187" t="str">
        <f>IFERROR(VLOOKUP(G297,祝日一覧!$A:$C,3,FALSE),"")</f>
        <v/>
      </c>
      <c r="H299" s="187" t="str">
        <f>IFERROR(VLOOKUP(H297,祝日一覧!$A:$C,3,FALSE),"")</f>
        <v/>
      </c>
      <c r="I299" s="187" t="str">
        <f>IFERROR(VLOOKUP(I297,祝日一覧!$A:$C,3,FALSE),"")</f>
        <v/>
      </c>
      <c r="J299" s="187" t="str">
        <f>IFERROR(VLOOKUP(J297,祝日一覧!$A:$C,3,FALSE),"")</f>
        <v/>
      </c>
      <c r="K299" s="187" t="str">
        <f>IFERROR(VLOOKUP(K297,祝日一覧!$A:$C,3,FALSE),"")</f>
        <v/>
      </c>
      <c r="L299" s="187" t="str">
        <f>IFERROR(VLOOKUP(L297,祝日一覧!$A:$C,3,FALSE),"")</f>
        <v/>
      </c>
      <c r="M299" s="187" t="str">
        <f>IFERROR(VLOOKUP(M297,祝日一覧!$A:$C,3,FALSE),"")</f>
        <v/>
      </c>
      <c r="N299" s="187" t="str">
        <f>IFERROR(VLOOKUP(N297,祝日一覧!$A:$C,3,FALSE),"")</f>
        <v/>
      </c>
      <c r="O299" s="187" t="str">
        <f>IFERROR(VLOOKUP(O297,祝日一覧!$A:$C,3,FALSE),"")</f>
        <v/>
      </c>
      <c r="P299" s="187" t="str">
        <f>IFERROR(VLOOKUP(P297,祝日一覧!$A:$C,3,FALSE),"")</f>
        <v/>
      </c>
      <c r="Q299" s="187" t="str">
        <f>IFERROR(VLOOKUP(Q297,祝日一覧!$A:$C,3,FALSE),"")</f>
        <v/>
      </c>
      <c r="R299" s="187" t="str">
        <f>IFERROR(VLOOKUP(R297,祝日一覧!$A:$C,3,FALSE),"")</f>
        <v/>
      </c>
      <c r="S299" s="187" t="str">
        <f>IFERROR(VLOOKUP(S297,祝日一覧!$A:$C,3,FALSE),"")</f>
        <v/>
      </c>
      <c r="T299" s="187" t="str">
        <f>IFERROR(VLOOKUP(T297,祝日一覧!$A:$C,3,FALSE),"")</f>
        <v/>
      </c>
      <c r="U299" s="187" t="str">
        <f>IFERROR(VLOOKUP(U297,祝日一覧!$A:$C,3,FALSE),"")</f>
        <v/>
      </c>
      <c r="V299" s="187" t="str">
        <f>IFERROR(VLOOKUP(V297,祝日一覧!$A:$C,3,FALSE),"")</f>
        <v/>
      </c>
      <c r="W299" s="187" t="str">
        <f>IFERROR(VLOOKUP(W297,祝日一覧!$A:$C,3,FALSE),"")</f>
        <v/>
      </c>
      <c r="X299" s="187" t="str">
        <f>IFERROR(VLOOKUP(X297,祝日一覧!$A:$C,3,FALSE),"")</f>
        <v/>
      </c>
      <c r="Y299" s="187" t="str">
        <f>IFERROR(VLOOKUP(Y297,祝日一覧!$A:$C,3,FALSE),"")</f>
        <v/>
      </c>
      <c r="Z299" s="187" t="str">
        <f>IFERROR(VLOOKUP(Z297,祝日一覧!$A:$C,3,FALSE),"")</f>
        <v/>
      </c>
      <c r="AA299" s="187" t="str">
        <f>IFERROR(VLOOKUP(AA297,祝日一覧!$A:$C,3,FALSE),"")</f>
        <v/>
      </c>
      <c r="AB299" s="187" t="str">
        <f>IFERROR(VLOOKUP(AB297,祝日一覧!$A:$C,3,FALSE),"")</f>
        <v/>
      </c>
      <c r="AC299" s="187" t="str">
        <f>IFERROR(VLOOKUP(AC297,祝日一覧!$A:$C,3,FALSE),"")</f>
        <v/>
      </c>
      <c r="AD299" s="187" t="str">
        <f>IFERROR(VLOOKUP(AD297,祝日一覧!$A:$C,3,FALSE),"")</f>
        <v/>
      </c>
      <c r="AE299" s="187" t="str">
        <f>IFERROR(VLOOKUP(AE297,祝日一覧!$A:$C,3,FALSE),"")</f>
        <v>昭和の日</v>
      </c>
      <c r="AF299" s="187" t="str">
        <f>IFERROR(VLOOKUP(AF297,祝日一覧!$A:$C,3,FALSE),"")</f>
        <v/>
      </c>
      <c r="AG299" s="229" t="str">
        <f>IFERROR(VLOOKUP(AG297,祝日一覧!$A:$C,3,FALSE),"")</f>
        <v/>
      </c>
      <c r="AH299" s="249"/>
      <c r="AI299" s="193"/>
      <c r="AJ299" s="247"/>
      <c r="AK299" s="195"/>
      <c r="AL299" s="237"/>
      <c r="AM299" s="239"/>
      <c r="AN299" s="235"/>
      <c r="AO299" s="216"/>
      <c r="AP299" s="216"/>
      <c r="AQ299" s="57"/>
      <c r="AR299" s="58"/>
    </row>
    <row r="300" spans="1:45" s="4" customFormat="1" ht="20.100000000000001" hidden="1" customHeight="1" outlineLevel="1" thickBot="1" x14ac:dyDescent="0.2">
      <c r="B300" s="228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  <c r="AA300" s="227"/>
      <c r="AB300" s="227"/>
      <c r="AC300" s="227"/>
      <c r="AD300" s="227"/>
      <c r="AE300" s="227"/>
      <c r="AF300" s="227"/>
      <c r="AG300" s="230"/>
      <c r="AH300" s="250"/>
      <c r="AI300" s="5"/>
      <c r="AJ300" s="66" t="e">
        <f>AVERAGE(AJ301:AJ306)</f>
        <v>#DIV/0!</v>
      </c>
      <c r="AK300" s="33" t="e">
        <f>IF(AJ300&gt;=0.285,"達成","未")</f>
        <v>#DIV/0!</v>
      </c>
      <c r="AL300" s="116"/>
      <c r="AM300" s="117">
        <f>AVERAGE(AM301:AM305)</f>
        <v>0.32700421940928265</v>
      </c>
      <c r="AN300" s="109" t="s">
        <v>69</v>
      </c>
      <c r="AO300" s="93" t="s">
        <v>70</v>
      </c>
      <c r="AP300" s="94" t="s">
        <v>71</v>
      </c>
      <c r="AQ300" s="96" t="s">
        <v>72</v>
      </c>
      <c r="AR300" s="96" t="s">
        <v>59</v>
      </c>
      <c r="AS300" s="88" t="s">
        <v>68</v>
      </c>
    </row>
    <row r="301" spans="1:45" s="4" customFormat="1" ht="20.100000000000001" hidden="1" customHeight="1" outlineLevel="1" x14ac:dyDescent="0.15">
      <c r="B301" s="69" t="str">
        <f>IF($R$5&lt;&gt;"",$R$5,"-")</f>
        <v>松江　氏</v>
      </c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98"/>
      <c r="AH301" s="132" t="str">
        <f t="shared" ref="AH301:AH306" si="721">IF(B301="-",B301,"手入力")</f>
        <v>手入力</v>
      </c>
      <c r="AI301" s="63">
        <f t="shared" ref="AI301:AI306" si="722">AQ301</f>
        <v>0</v>
      </c>
      <c r="AJ301" s="64" t="str">
        <f>IFERROR(AI301/AO301,"")</f>
        <v/>
      </c>
      <c r="AK301" s="106" t="str">
        <f>IFERROR(IF(B301="-",B301,IF(AI301/AO301&gt;=0.285,"達成","未")),"-")</f>
        <v>-</v>
      </c>
      <c r="AL301" s="126">
        <f>AR301</f>
        <v>52</v>
      </c>
      <c r="AM301" s="127">
        <f>IFERROR(AL301/AP301,"")</f>
        <v>0.32911392405063289</v>
      </c>
      <c r="AN301" s="44">
        <f>COUNT(C297:AG297)</f>
        <v>30</v>
      </c>
      <c r="AO301" s="111">
        <f>IF(OR(B301="-",B301=""),0,IFERROR(AN301-AH301,))</f>
        <v>0</v>
      </c>
      <c r="AP301" s="75">
        <f>AO301+AP289</f>
        <v>158</v>
      </c>
      <c r="AQ301" s="74">
        <f>COUNTIF(C301:AG301,"○")</f>
        <v>0</v>
      </c>
      <c r="AR301" s="74">
        <f>AR289+AQ301</f>
        <v>52</v>
      </c>
      <c r="AS301" s="76">
        <f>IF(AS302&gt;=1,0,IF(SUM(AO301:AO306)=0,1,IF(AK300="達成",1,0)))</f>
        <v>0</v>
      </c>
    </row>
    <row r="302" spans="1:45" s="4" customFormat="1" ht="20.100000000000001" hidden="1" customHeight="1" outlineLevel="1" x14ac:dyDescent="0.15">
      <c r="B302" s="60" t="str">
        <f>IF($S$5&lt;&gt;"",$S$5,"-")</f>
        <v>大田　氏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77"/>
      <c r="AH302" s="130" t="str">
        <f t="shared" si="721"/>
        <v>手入力</v>
      </c>
      <c r="AI302" s="65">
        <f t="shared" si="722"/>
        <v>0</v>
      </c>
      <c r="AJ302" s="53" t="str">
        <f>IFERROR(AI302/AO302,"")</f>
        <v/>
      </c>
      <c r="AK302" s="107" t="str">
        <f t="shared" ref="AK302:AK306" si="723">IFERROR(IF(B302="-",B302,IF(AI302/AO302&gt;=0.285,"達成","未")),"-")</f>
        <v>-</v>
      </c>
      <c r="AL302" s="128">
        <f>AR302</f>
        <v>51</v>
      </c>
      <c r="AM302" s="121">
        <f>IFERROR(AL302/AP302,"")</f>
        <v>0.32278481012658228</v>
      </c>
      <c r="AN302" s="44">
        <f>COUNT(C297:AG297)</f>
        <v>30</v>
      </c>
      <c r="AO302" s="111">
        <f>IF(OR(B302="-",B302=""),0,IFERROR(AN302-AH302,))</f>
        <v>0</v>
      </c>
      <c r="AP302" s="75">
        <f>AO302+AP290</f>
        <v>158</v>
      </c>
      <c r="AQ302" s="75">
        <f>COUNTIF(C302:AG302,"○")</f>
        <v>0</v>
      </c>
      <c r="AR302" s="75">
        <f>AR290+AQ302</f>
        <v>51</v>
      </c>
      <c r="AS302" s="49">
        <f>COUNTIF(AH301:AH306,"手入力")</f>
        <v>3</v>
      </c>
    </row>
    <row r="303" spans="1:45" s="4" customFormat="1" ht="20.100000000000001" hidden="1" customHeight="1" outlineLevel="1" x14ac:dyDescent="0.15">
      <c r="B303" s="60" t="str">
        <f>IF($T$5&lt;&gt;"",$T$5,"-")</f>
        <v>浜田　氏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77"/>
      <c r="AH303" s="130" t="str">
        <f t="shared" si="721"/>
        <v>手入力</v>
      </c>
      <c r="AI303" s="65">
        <f t="shared" si="722"/>
        <v>0</v>
      </c>
      <c r="AJ303" s="53" t="str">
        <f>IFERROR(AI303/AO303,"")</f>
        <v/>
      </c>
      <c r="AK303" s="107" t="str">
        <f t="shared" si="723"/>
        <v>-</v>
      </c>
      <c r="AL303" s="128">
        <f>AR303</f>
        <v>52</v>
      </c>
      <c r="AM303" s="121">
        <f>IFERROR(AL303/AP303,"")</f>
        <v>0.32911392405063289</v>
      </c>
      <c r="AN303" s="44">
        <f>COUNT(C297:AG297)</f>
        <v>30</v>
      </c>
      <c r="AO303" s="111">
        <f t="shared" ref="AO303:AO306" si="724">IF(OR(B303="-",B303=""),0,IFERROR(AN303-AH303,))</f>
        <v>0</v>
      </c>
      <c r="AP303" s="75">
        <f t="shared" ref="AP303:AP306" si="725">AO303+AP291</f>
        <v>158</v>
      </c>
      <c r="AQ303" s="75">
        <f>COUNTIF(C303:AG303,"○")</f>
        <v>0</v>
      </c>
      <c r="AR303" s="75">
        <f t="shared" ref="AR303:AR305" si="726">AR291+AQ303</f>
        <v>52</v>
      </c>
      <c r="AS303" s="49"/>
    </row>
    <row r="304" spans="1:45" s="4" customFormat="1" ht="20.100000000000001" hidden="1" customHeight="1" outlineLevel="1" x14ac:dyDescent="0.15">
      <c r="B304" s="60" t="str">
        <f>IF($U$5&lt;&gt;"",$U$5,"-")</f>
        <v>-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77"/>
      <c r="AH304" s="130" t="str">
        <f t="shared" si="721"/>
        <v>-</v>
      </c>
      <c r="AI304" s="65">
        <f t="shared" si="722"/>
        <v>0</v>
      </c>
      <c r="AJ304" s="53" t="str">
        <f t="shared" ref="AJ304:AJ305" si="727">IFERROR(AI304/AO304,"")</f>
        <v/>
      </c>
      <c r="AK304" s="107" t="str">
        <f t="shared" si="723"/>
        <v>-</v>
      </c>
      <c r="AL304" s="128">
        <f>AR304</f>
        <v>0</v>
      </c>
      <c r="AM304" s="121" t="str">
        <f>IFERROR(AL304/AP304,"")</f>
        <v/>
      </c>
      <c r="AN304" s="44">
        <f>COUNT(C297:AG297)</f>
        <v>30</v>
      </c>
      <c r="AO304" s="111">
        <f t="shared" si="724"/>
        <v>0</v>
      </c>
      <c r="AP304" s="75">
        <f t="shared" si="725"/>
        <v>0</v>
      </c>
      <c r="AQ304" s="75">
        <f>COUNTIF(C304:AG304,"○")</f>
        <v>0</v>
      </c>
      <c r="AR304" s="75">
        <f t="shared" si="726"/>
        <v>0</v>
      </c>
      <c r="AS304" s="49"/>
    </row>
    <row r="305" spans="1:45" s="4" customFormat="1" ht="20.100000000000001" hidden="1" customHeight="1" outlineLevel="1" x14ac:dyDescent="0.15">
      <c r="B305" s="60" t="str">
        <f>IF($V$5&lt;&gt;"",$V$5,"-")</f>
        <v>-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77"/>
      <c r="AH305" s="130" t="str">
        <f t="shared" si="721"/>
        <v>-</v>
      </c>
      <c r="AI305" s="65">
        <f t="shared" si="722"/>
        <v>0</v>
      </c>
      <c r="AJ305" s="53" t="str">
        <f t="shared" si="727"/>
        <v/>
      </c>
      <c r="AK305" s="107" t="str">
        <f t="shared" si="723"/>
        <v>-</v>
      </c>
      <c r="AL305" s="128">
        <f>AR305</f>
        <v>0</v>
      </c>
      <c r="AM305" s="121" t="str">
        <f>IFERROR(AL305/AP305,"")</f>
        <v/>
      </c>
      <c r="AN305" s="44">
        <f>COUNT(C297:AG297)</f>
        <v>30</v>
      </c>
      <c r="AO305" s="111">
        <f t="shared" si="724"/>
        <v>0</v>
      </c>
      <c r="AP305" s="75">
        <f t="shared" si="725"/>
        <v>0</v>
      </c>
      <c r="AQ305" s="75">
        <f>COUNTIF(C305:AG305,"○")</f>
        <v>0</v>
      </c>
      <c r="AR305" s="75">
        <f t="shared" si="726"/>
        <v>0</v>
      </c>
      <c r="AS305" s="49"/>
    </row>
    <row r="306" spans="1:45" s="4" customFormat="1" ht="20.100000000000001" hidden="1" customHeight="1" outlineLevel="1" thickBot="1" x14ac:dyDescent="0.2">
      <c r="B306" s="61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79"/>
      <c r="AH306" s="131" t="str">
        <f t="shared" si="721"/>
        <v>-</v>
      </c>
      <c r="AI306" s="5">
        <f t="shared" si="722"/>
        <v>0</v>
      </c>
      <c r="AJ306" s="66" t="str">
        <f>IFERROR(AI306/AO306,"")</f>
        <v/>
      </c>
      <c r="AK306" s="33" t="str">
        <f t="shared" si="723"/>
        <v>-</v>
      </c>
      <c r="AL306" s="122">
        <f t="shared" ref="AL306" si="728">AR306</f>
        <v>0</v>
      </c>
      <c r="AM306" s="117" t="str">
        <f t="shared" ref="AM306" si="729">IFERROR(AL306/AP306,"")</f>
        <v/>
      </c>
      <c r="AN306" s="44">
        <f>COUNT(C297:AG297)</f>
        <v>30</v>
      </c>
      <c r="AO306" s="111">
        <f t="shared" si="724"/>
        <v>0</v>
      </c>
      <c r="AP306" s="75">
        <f t="shared" si="725"/>
        <v>0</v>
      </c>
      <c r="AQ306" s="75">
        <f t="shared" ref="AQ306" si="730">COUNTIF(C306:AG306,"○")</f>
        <v>0</v>
      </c>
      <c r="AR306" s="75">
        <f>AR294+AQ306</f>
        <v>0</v>
      </c>
      <c r="AS306" s="49"/>
    </row>
    <row r="307" spans="1:45" ht="14.25" hidden="1" outlineLevel="1" thickBot="1" x14ac:dyDescent="0.2">
      <c r="AR307" s="35"/>
    </row>
    <row r="308" spans="1:45" s="4" customFormat="1" ht="12.95" hidden="1" customHeight="1" outlineLevel="1" x14ac:dyDescent="0.15">
      <c r="A308" s="2"/>
      <c r="B308" s="85" t="s">
        <v>0</v>
      </c>
      <c r="C308" s="199">
        <f>DATE(YEAR(C296),MONTH(C296)+1,DAY(C296))</f>
        <v>46143</v>
      </c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  <c r="AA308" s="200"/>
      <c r="AB308" s="200"/>
      <c r="AC308" s="200"/>
      <c r="AD308" s="200"/>
      <c r="AE308" s="200"/>
      <c r="AF308" s="200"/>
      <c r="AG308" s="200"/>
      <c r="AH308" s="248" t="s">
        <v>17</v>
      </c>
      <c r="AI308" s="203" t="s">
        <v>48</v>
      </c>
      <c r="AJ308" s="204"/>
      <c r="AK308" s="205"/>
      <c r="AL308" s="240" t="s">
        <v>11</v>
      </c>
      <c r="AM308" s="241"/>
      <c r="AN308" s="234" t="s">
        <v>16</v>
      </c>
      <c r="AO308" s="215" t="s">
        <v>18</v>
      </c>
      <c r="AP308" s="189" t="s">
        <v>19</v>
      </c>
      <c r="AQ308" s="191"/>
      <c r="AR308" s="177"/>
    </row>
    <row r="309" spans="1:45" s="4" customFormat="1" ht="12.95" hidden="1" customHeight="1" outlineLevel="1" x14ac:dyDescent="0.15">
      <c r="A309" s="2"/>
      <c r="B309" s="12" t="s">
        <v>1</v>
      </c>
      <c r="C309" s="13">
        <f>DATE(YEAR(C308),MONTH(C308),DAY(C308))</f>
        <v>46143</v>
      </c>
      <c r="D309" s="13">
        <f>IF(MONTH(DATE(YEAR(C309),MONTH(C309),DAY(C309)+1))=MONTH($C308),DATE(YEAR(C309),MONTH(C309),DAY(C309)+1),"")</f>
        <v>46144</v>
      </c>
      <c r="E309" s="13">
        <f t="shared" ref="E309" si="731">IF(MONTH(DATE(YEAR(D309),MONTH(D309),DAY(D309)+1))=MONTH($C308),DATE(YEAR(D309),MONTH(D309),DAY(D309)+1),"")</f>
        <v>46145</v>
      </c>
      <c r="F309" s="18">
        <f t="shared" ref="F309" si="732">IF(MONTH(DATE(YEAR(E309),MONTH(E309),DAY(E309)+1))=MONTH($C308),DATE(YEAR(E309),MONTH(E309),DAY(E309)+1),"")</f>
        <v>46146</v>
      </c>
      <c r="G309" s="13">
        <f t="shared" ref="G309" si="733">IF(MONTH(DATE(YEAR(F309),MONTH(F309),DAY(F309)+1))=MONTH($C308),DATE(YEAR(F309),MONTH(F309),DAY(F309)+1),"")</f>
        <v>46147</v>
      </c>
      <c r="H309" s="13">
        <f t="shared" ref="H309" si="734">IF(MONTH(DATE(YEAR(G309),MONTH(G309),DAY(G309)+1))=MONTH($C308),DATE(YEAR(G309),MONTH(G309),DAY(G309)+1),"")</f>
        <v>46148</v>
      </c>
      <c r="I309" s="13">
        <f t="shared" ref="I309" si="735">IF(MONTH(DATE(YEAR(H309),MONTH(H309),DAY(H309)+1))=MONTH($C308),DATE(YEAR(H309),MONTH(H309),DAY(H309)+1),"")</f>
        <v>46149</v>
      </c>
      <c r="J309" s="13">
        <f t="shared" ref="J309" si="736">IF(MONTH(DATE(YEAR(I309),MONTH(I309),DAY(I309)+1))=MONTH($C308),DATE(YEAR(I309),MONTH(I309),DAY(I309)+1),"")</f>
        <v>46150</v>
      </c>
      <c r="K309" s="13">
        <f t="shared" ref="K309" si="737">IF(MONTH(DATE(YEAR(J309),MONTH(J309),DAY(J309)+1))=MONTH($C308),DATE(YEAR(J309),MONTH(J309),DAY(J309)+1),"")</f>
        <v>46151</v>
      </c>
      <c r="L309" s="13">
        <f t="shared" ref="L309" si="738">IF(MONTH(DATE(YEAR(K309),MONTH(K309),DAY(K309)+1))=MONTH($C308),DATE(YEAR(K309),MONTH(K309),DAY(K309)+1),"")</f>
        <v>46152</v>
      </c>
      <c r="M309" s="13">
        <f t="shared" ref="M309" si="739">IF(MONTH(DATE(YEAR(L309),MONTH(L309),DAY(L309)+1))=MONTH($C308),DATE(YEAR(L309),MONTH(L309),DAY(L309)+1),"")</f>
        <v>46153</v>
      </c>
      <c r="N309" s="13">
        <f t="shared" ref="N309" si="740">IF(MONTH(DATE(YEAR(M309),MONTH(M309),DAY(M309)+1))=MONTH($C308),DATE(YEAR(M309),MONTH(M309),DAY(M309)+1),"")</f>
        <v>46154</v>
      </c>
      <c r="O309" s="13">
        <f t="shared" ref="O309" si="741">IF(MONTH(DATE(YEAR(N309),MONTH(N309),DAY(N309)+1))=MONTH($C308),DATE(YEAR(N309),MONTH(N309),DAY(N309)+1),"")</f>
        <v>46155</v>
      </c>
      <c r="P309" s="13">
        <f t="shared" ref="P309" si="742">IF(MONTH(DATE(YEAR(O309),MONTH(O309),DAY(O309)+1))=MONTH($C308),DATE(YEAR(O309),MONTH(O309),DAY(O309)+1),"")</f>
        <v>46156</v>
      </c>
      <c r="Q309" s="13">
        <f t="shared" ref="Q309" si="743">IF(MONTH(DATE(YEAR(P309),MONTH(P309),DAY(P309)+1))=MONTH($C308),DATE(YEAR(P309),MONTH(P309),DAY(P309)+1),"")</f>
        <v>46157</v>
      </c>
      <c r="R309" s="13">
        <f t="shared" ref="R309" si="744">IF(MONTH(DATE(YEAR(Q309),MONTH(Q309),DAY(Q309)+1))=MONTH($C308),DATE(YEAR(Q309),MONTH(Q309),DAY(Q309)+1),"")</f>
        <v>46158</v>
      </c>
      <c r="S309" s="13">
        <f t="shared" ref="S309" si="745">IF(MONTH(DATE(YEAR(R309),MONTH(R309),DAY(R309)+1))=MONTH($C308),DATE(YEAR(R309),MONTH(R309),DAY(R309)+1),"")</f>
        <v>46159</v>
      </c>
      <c r="T309" s="13">
        <f t="shared" ref="T309" si="746">IF(MONTH(DATE(YEAR(S309),MONTH(S309),DAY(S309)+1))=MONTH($C308),DATE(YEAR(S309),MONTH(S309),DAY(S309)+1),"")</f>
        <v>46160</v>
      </c>
      <c r="U309" s="13">
        <f t="shared" ref="U309" si="747">IF(MONTH(DATE(YEAR(T309),MONTH(T309),DAY(T309)+1))=MONTH($C308),DATE(YEAR(T309),MONTH(T309),DAY(T309)+1),"")</f>
        <v>46161</v>
      </c>
      <c r="V309" s="13">
        <f t="shared" ref="V309" si="748">IF(MONTH(DATE(YEAR(U309),MONTH(U309),DAY(U309)+1))=MONTH($C308),DATE(YEAR(U309),MONTH(U309),DAY(U309)+1),"")</f>
        <v>46162</v>
      </c>
      <c r="W309" s="13">
        <f t="shared" ref="W309" si="749">IF(MONTH(DATE(YEAR(V309),MONTH(V309),DAY(V309)+1))=MONTH($C308),DATE(YEAR(V309),MONTH(V309),DAY(V309)+1),"")</f>
        <v>46163</v>
      </c>
      <c r="X309" s="13">
        <f t="shared" ref="X309" si="750">IF(MONTH(DATE(YEAR(W309),MONTH(W309),DAY(W309)+1))=MONTH($C308),DATE(YEAR(W309),MONTH(W309),DAY(W309)+1),"")</f>
        <v>46164</v>
      </c>
      <c r="Y309" s="13">
        <f t="shared" ref="Y309" si="751">IF(MONTH(DATE(YEAR(X309),MONTH(X309),DAY(X309)+1))=MONTH($C308),DATE(YEAR(X309),MONTH(X309),DAY(X309)+1),"")</f>
        <v>46165</v>
      </c>
      <c r="Z309" s="13">
        <f t="shared" ref="Z309" si="752">IF(MONTH(DATE(YEAR(Y309),MONTH(Y309),DAY(Y309)+1))=MONTH($C308),DATE(YEAR(Y309),MONTH(Y309),DAY(Y309)+1),"")</f>
        <v>46166</v>
      </c>
      <c r="AA309" s="13">
        <f t="shared" ref="AA309" si="753">IF(MONTH(DATE(YEAR(Z309),MONTH(Z309),DAY(Z309)+1))=MONTH($C308),DATE(YEAR(Z309),MONTH(Z309),DAY(Z309)+1),"")</f>
        <v>46167</v>
      </c>
      <c r="AB309" s="13">
        <f t="shared" ref="AB309" si="754">IF(MONTH(DATE(YEAR(AA309),MONTH(AA309),DAY(AA309)+1))=MONTH($C308),DATE(YEAR(AA309),MONTH(AA309),DAY(AA309)+1),"")</f>
        <v>46168</v>
      </c>
      <c r="AC309" s="13">
        <f t="shared" ref="AC309" si="755">IF(MONTH(DATE(YEAR(AB309),MONTH(AB309),DAY(AB309)+1))=MONTH($C308),DATE(YEAR(AB309),MONTH(AB309),DAY(AB309)+1),"")</f>
        <v>46169</v>
      </c>
      <c r="AD309" s="13">
        <f t="shared" ref="AD309" si="756">IF(MONTH(DATE(YEAR(AC309),MONTH(AC309),DAY(AC309)+1))=MONTH($C308),DATE(YEAR(AC309),MONTH(AC309),DAY(AC309)+1),"")</f>
        <v>46170</v>
      </c>
      <c r="AE309" s="13">
        <f t="shared" ref="AE309" si="757">IF(MONTH(DATE(YEAR(AD309),MONTH(AD309),DAY(AD309)+1))=MONTH($C308),DATE(YEAR(AD309),MONTH(AD309),DAY(AD309)+1),"")</f>
        <v>46171</v>
      </c>
      <c r="AF309" s="13">
        <f t="shared" ref="AF309" si="758">IF(MONTH(DATE(YEAR(AE309),MONTH(AE309),DAY(AE309)+1))=MONTH($C308),DATE(YEAR(AE309),MONTH(AE309),DAY(AE309)+1),"")</f>
        <v>46172</v>
      </c>
      <c r="AG309" s="32">
        <f t="shared" ref="AG309" si="759">IF(MONTH(DATE(YEAR(AF309),MONTH(AF309),DAY(AF309)+1))=MONTH($C308),DATE(YEAR(AF309),MONTH(AF309),DAY(AF309)+1),"")</f>
        <v>46173</v>
      </c>
      <c r="AH309" s="249"/>
      <c r="AI309" s="206"/>
      <c r="AJ309" s="207"/>
      <c r="AK309" s="208"/>
      <c r="AL309" s="242"/>
      <c r="AM309" s="243"/>
      <c r="AN309" s="235"/>
      <c r="AO309" s="216"/>
      <c r="AP309" s="190"/>
      <c r="AQ309" s="191"/>
      <c r="AR309" s="177"/>
    </row>
    <row r="310" spans="1:45" s="4" customFormat="1" ht="12.95" hidden="1" customHeight="1" outlineLevel="1" x14ac:dyDescent="0.15">
      <c r="A310" s="2"/>
      <c r="B310" s="12" t="s">
        <v>2</v>
      </c>
      <c r="C310" s="14" t="str">
        <f t="shared" ref="C310:AG310" si="760">TEXT(C309,"aaa")</f>
        <v>金</v>
      </c>
      <c r="D310" s="14" t="str">
        <f t="shared" si="760"/>
        <v>土</v>
      </c>
      <c r="E310" s="14" t="str">
        <f t="shared" si="760"/>
        <v>日</v>
      </c>
      <c r="F310" s="19" t="str">
        <f t="shared" si="760"/>
        <v>月</v>
      </c>
      <c r="G310" s="14" t="str">
        <f t="shared" si="760"/>
        <v>火</v>
      </c>
      <c r="H310" s="14" t="str">
        <f t="shared" si="760"/>
        <v>水</v>
      </c>
      <c r="I310" s="14" t="str">
        <f t="shared" si="760"/>
        <v>木</v>
      </c>
      <c r="J310" s="14" t="str">
        <f t="shared" si="760"/>
        <v>金</v>
      </c>
      <c r="K310" s="14" t="str">
        <f t="shared" si="760"/>
        <v>土</v>
      </c>
      <c r="L310" s="14" t="str">
        <f t="shared" si="760"/>
        <v>日</v>
      </c>
      <c r="M310" s="14" t="str">
        <f t="shared" si="760"/>
        <v>月</v>
      </c>
      <c r="N310" s="14" t="str">
        <f t="shared" si="760"/>
        <v>火</v>
      </c>
      <c r="O310" s="14" t="str">
        <f t="shared" si="760"/>
        <v>水</v>
      </c>
      <c r="P310" s="14" t="str">
        <f t="shared" si="760"/>
        <v>木</v>
      </c>
      <c r="Q310" s="14" t="str">
        <f t="shared" si="760"/>
        <v>金</v>
      </c>
      <c r="R310" s="14" t="str">
        <f t="shared" si="760"/>
        <v>土</v>
      </c>
      <c r="S310" s="14" t="str">
        <f t="shared" si="760"/>
        <v>日</v>
      </c>
      <c r="T310" s="14" t="str">
        <f t="shared" si="760"/>
        <v>月</v>
      </c>
      <c r="U310" s="14" t="str">
        <f t="shared" si="760"/>
        <v>火</v>
      </c>
      <c r="V310" s="14" t="str">
        <f t="shared" si="760"/>
        <v>水</v>
      </c>
      <c r="W310" s="14" t="str">
        <f t="shared" si="760"/>
        <v>木</v>
      </c>
      <c r="X310" s="14" t="str">
        <f t="shared" si="760"/>
        <v>金</v>
      </c>
      <c r="Y310" s="14" t="str">
        <f t="shared" si="760"/>
        <v>土</v>
      </c>
      <c r="Z310" s="14" t="str">
        <f t="shared" si="760"/>
        <v>日</v>
      </c>
      <c r="AA310" s="14" t="str">
        <f t="shared" si="760"/>
        <v>月</v>
      </c>
      <c r="AB310" s="14" t="str">
        <f t="shared" si="760"/>
        <v>火</v>
      </c>
      <c r="AC310" s="14" t="str">
        <f t="shared" si="760"/>
        <v>水</v>
      </c>
      <c r="AD310" s="14" t="str">
        <f t="shared" si="760"/>
        <v>木</v>
      </c>
      <c r="AE310" s="14" t="str">
        <f t="shared" si="760"/>
        <v>金</v>
      </c>
      <c r="AF310" s="14" t="str">
        <f t="shared" si="760"/>
        <v>土</v>
      </c>
      <c r="AG310" s="77" t="str">
        <f t="shared" si="760"/>
        <v>日</v>
      </c>
      <c r="AH310" s="249"/>
      <c r="AI310" s="193" t="s">
        <v>42</v>
      </c>
      <c r="AJ310" s="247" t="s">
        <v>12</v>
      </c>
      <c r="AK310" s="195" t="s">
        <v>49</v>
      </c>
      <c r="AL310" s="236" t="s">
        <v>42</v>
      </c>
      <c r="AM310" s="238" t="s">
        <v>13</v>
      </c>
      <c r="AN310" s="234">
        <f>COUNT(C309:AG309)</f>
        <v>31</v>
      </c>
      <c r="AO310" s="215">
        <f>AN310-AH310</f>
        <v>31</v>
      </c>
      <c r="AP310" s="215">
        <f>SUM(AO$8:AO312)</f>
        <v>1265</v>
      </c>
      <c r="AQ310" s="56"/>
      <c r="AR310" s="55"/>
    </row>
    <row r="311" spans="1:45" s="4" customFormat="1" ht="27" hidden="1" customHeight="1" outlineLevel="1" x14ac:dyDescent="0.15">
      <c r="A311" s="3"/>
      <c r="B311" s="185" t="s">
        <v>3</v>
      </c>
      <c r="C311" s="187" t="str">
        <f>IFERROR(VLOOKUP(C309,祝日一覧!$A:$C,3,FALSE),"")</f>
        <v/>
      </c>
      <c r="D311" s="187" t="str">
        <f>IFERROR(VLOOKUP(D309,祝日一覧!$A:$C,3,FALSE),"")</f>
        <v/>
      </c>
      <c r="E311" s="187" t="str">
        <f>IFERROR(VLOOKUP(E309,祝日一覧!$A:$C,3,FALSE),"")</f>
        <v>憲法記念日</v>
      </c>
      <c r="F311" s="187" t="str">
        <f>IFERROR(VLOOKUP(F309,祝日一覧!$A:$C,3,FALSE),"")</f>
        <v>みどりの日</v>
      </c>
      <c r="G311" s="187" t="str">
        <f>IFERROR(VLOOKUP(G309,祝日一覧!$A:$C,3,FALSE),"")</f>
        <v>こどもの日</v>
      </c>
      <c r="H311" s="187" t="str">
        <f>IFERROR(VLOOKUP(H309,祝日一覧!$A:$C,3,FALSE),"")</f>
        <v>振替休日</v>
      </c>
      <c r="I311" s="187" t="str">
        <f>IFERROR(VLOOKUP(I309,祝日一覧!$A:$C,3,FALSE),"")</f>
        <v/>
      </c>
      <c r="J311" s="187" t="str">
        <f>IFERROR(VLOOKUP(J309,祝日一覧!$A:$C,3,FALSE),"")</f>
        <v/>
      </c>
      <c r="K311" s="187" t="str">
        <f>IFERROR(VLOOKUP(K309,祝日一覧!$A:$C,3,FALSE),"")</f>
        <v/>
      </c>
      <c r="L311" s="187" t="str">
        <f>IFERROR(VLOOKUP(L309,祝日一覧!$A:$C,3,FALSE),"")</f>
        <v/>
      </c>
      <c r="M311" s="187" t="str">
        <f>IFERROR(VLOOKUP(M309,祝日一覧!$A:$C,3,FALSE),"")</f>
        <v/>
      </c>
      <c r="N311" s="187" t="str">
        <f>IFERROR(VLOOKUP(N309,祝日一覧!$A:$C,3,FALSE),"")</f>
        <v/>
      </c>
      <c r="O311" s="187" t="str">
        <f>IFERROR(VLOOKUP(O309,祝日一覧!$A:$C,3,FALSE),"")</f>
        <v/>
      </c>
      <c r="P311" s="187" t="str">
        <f>IFERROR(VLOOKUP(P309,祝日一覧!$A:$C,3,FALSE),"")</f>
        <v/>
      </c>
      <c r="Q311" s="187" t="str">
        <f>IFERROR(VLOOKUP(Q309,祝日一覧!$A:$C,3,FALSE),"")</f>
        <v/>
      </c>
      <c r="R311" s="187" t="str">
        <f>IFERROR(VLOOKUP(R309,祝日一覧!$A:$C,3,FALSE),"")</f>
        <v/>
      </c>
      <c r="S311" s="187" t="str">
        <f>IFERROR(VLOOKUP(S309,祝日一覧!$A:$C,3,FALSE),"")</f>
        <v/>
      </c>
      <c r="T311" s="187" t="str">
        <f>IFERROR(VLOOKUP(T309,祝日一覧!$A:$C,3,FALSE),"")</f>
        <v/>
      </c>
      <c r="U311" s="187" t="str">
        <f>IFERROR(VLOOKUP(U309,祝日一覧!$A:$C,3,FALSE),"")</f>
        <v/>
      </c>
      <c r="V311" s="187" t="str">
        <f>IFERROR(VLOOKUP(V309,祝日一覧!$A:$C,3,FALSE),"")</f>
        <v/>
      </c>
      <c r="W311" s="187" t="str">
        <f>IFERROR(VLOOKUP(W309,祝日一覧!$A:$C,3,FALSE),"")</f>
        <v/>
      </c>
      <c r="X311" s="187" t="str">
        <f>IFERROR(VLOOKUP(X309,祝日一覧!$A:$C,3,FALSE),"")</f>
        <v/>
      </c>
      <c r="Y311" s="187" t="str">
        <f>IFERROR(VLOOKUP(Y309,祝日一覧!$A:$C,3,FALSE),"")</f>
        <v/>
      </c>
      <c r="Z311" s="187" t="str">
        <f>IFERROR(VLOOKUP(Z309,祝日一覧!$A:$C,3,FALSE),"")</f>
        <v/>
      </c>
      <c r="AA311" s="187" t="str">
        <f>IFERROR(VLOOKUP(AA309,祝日一覧!$A:$C,3,FALSE),"")</f>
        <v/>
      </c>
      <c r="AB311" s="187" t="str">
        <f>IFERROR(VLOOKUP(AB309,祝日一覧!$A:$C,3,FALSE),"")</f>
        <v/>
      </c>
      <c r="AC311" s="187" t="str">
        <f>IFERROR(VLOOKUP(AC309,祝日一覧!$A:$C,3,FALSE),"")</f>
        <v/>
      </c>
      <c r="AD311" s="187" t="str">
        <f>IFERROR(VLOOKUP(AD309,祝日一覧!$A:$C,3,FALSE),"")</f>
        <v/>
      </c>
      <c r="AE311" s="187" t="str">
        <f>IFERROR(VLOOKUP(AE309,祝日一覧!$A:$C,3,FALSE),"")</f>
        <v/>
      </c>
      <c r="AF311" s="187" t="str">
        <f>IFERROR(VLOOKUP(AF309,祝日一覧!$A:$C,3,FALSE),"")</f>
        <v/>
      </c>
      <c r="AG311" s="229" t="str">
        <f>IFERROR(VLOOKUP(AG309,祝日一覧!$A:$C,3,FALSE),"")</f>
        <v/>
      </c>
      <c r="AH311" s="249"/>
      <c r="AI311" s="193"/>
      <c r="AJ311" s="247"/>
      <c r="AK311" s="195"/>
      <c r="AL311" s="237"/>
      <c r="AM311" s="239"/>
      <c r="AN311" s="235"/>
      <c r="AO311" s="216"/>
      <c r="AP311" s="216"/>
      <c r="AQ311" s="57"/>
      <c r="AR311" s="58"/>
    </row>
    <row r="312" spans="1:45" s="4" customFormat="1" ht="20.100000000000001" hidden="1" customHeight="1" outlineLevel="1" thickBot="1" x14ac:dyDescent="0.2">
      <c r="B312" s="228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  <c r="AA312" s="227"/>
      <c r="AB312" s="227"/>
      <c r="AC312" s="227"/>
      <c r="AD312" s="227"/>
      <c r="AE312" s="227"/>
      <c r="AF312" s="227"/>
      <c r="AG312" s="230"/>
      <c r="AH312" s="250"/>
      <c r="AI312" s="5"/>
      <c r="AJ312" s="66" t="e">
        <f>AVERAGE(AJ313:AJ318)</f>
        <v>#DIV/0!</v>
      </c>
      <c r="AK312" s="33" t="e">
        <f>IF(AJ312&gt;=0.285,"達成","未")</f>
        <v>#DIV/0!</v>
      </c>
      <c r="AL312" s="116"/>
      <c r="AM312" s="117">
        <f>AVERAGE(AM313:AM317)</f>
        <v>0.32700421940928265</v>
      </c>
      <c r="AN312" s="109" t="s">
        <v>69</v>
      </c>
      <c r="AO312" s="93" t="s">
        <v>70</v>
      </c>
      <c r="AP312" s="94" t="s">
        <v>71</v>
      </c>
      <c r="AQ312" s="96" t="s">
        <v>72</v>
      </c>
      <c r="AR312" s="96" t="s">
        <v>59</v>
      </c>
      <c r="AS312" s="88" t="s">
        <v>68</v>
      </c>
    </row>
    <row r="313" spans="1:45" s="4" customFormat="1" ht="20.100000000000001" hidden="1" customHeight="1" outlineLevel="1" x14ac:dyDescent="0.15">
      <c r="B313" s="69" t="str">
        <f>IF($R$5&lt;&gt;"",$R$5,"-")</f>
        <v>松江　氏</v>
      </c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98"/>
      <c r="AH313" s="132" t="str">
        <f t="shared" ref="AH313:AH318" si="761">IF(B313="-",B313,"手入力")</f>
        <v>手入力</v>
      </c>
      <c r="AI313" s="63">
        <f t="shared" ref="AI313:AI318" si="762">AQ313</f>
        <v>0</v>
      </c>
      <c r="AJ313" s="64" t="str">
        <f>IFERROR(AI313/AO313,"")</f>
        <v/>
      </c>
      <c r="AK313" s="106" t="str">
        <f>IFERROR(IF(B313="-",B313,IF(AI313/AO313&gt;=0.285,"達成","未")),"-")</f>
        <v>-</v>
      </c>
      <c r="AL313" s="126">
        <f>AR313</f>
        <v>52</v>
      </c>
      <c r="AM313" s="127">
        <f>IFERROR(AL313/AP313,"")</f>
        <v>0.32911392405063289</v>
      </c>
      <c r="AN313" s="44">
        <f>COUNT(C309:AG309)</f>
        <v>31</v>
      </c>
      <c r="AO313" s="111">
        <f>IF(OR(B313="-",B313=""),0,IFERROR(AN313-AH313,))</f>
        <v>0</v>
      </c>
      <c r="AP313" s="75">
        <f>AO313+AP301</f>
        <v>158</v>
      </c>
      <c r="AQ313" s="74">
        <f>COUNTIF(C313:AG313,"○")</f>
        <v>0</v>
      </c>
      <c r="AR313" s="74">
        <f>AR301+AQ313</f>
        <v>52</v>
      </c>
      <c r="AS313" s="76">
        <f>IF(AS314&gt;=1,0,IF(SUM(AO313:AO318)=0,1,IF(AK312="達成",1,0)))</f>
        <v>0</v>
      </c>
    </row>
    <row r="314" spans="1:45" s="4" customFormat="1" ht="20.100000000000001" hidden="1" customHeight="1" outlineLevel="1" x14ac:dyDescent="0.15">
      <c r="B314" s="60" t="str">
        <f>IF($S$5&lt;&gt;"",$S$5,"-")</f>
        <v>大田　氏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77"/>
      <c r="AH314" s="130" t="str">
        <f t="shared" si="761"/>
        <v>手入力</v>
      </c>
      <c r="AI314" s="65">
        <f t="shared" si="762"/>
        <v>0</v>
      </c>
      <c r="AJ314" s="53" t="str">
        <f>IFERROR(AI314/AO314,"")</f>
        <v/>
      </c>
      <c r="AK314" s="107" t="str">
        <f t="shared" ref="AK314:AK318" si="763">IFERROR(IF(B314="-",B314,IF(AI314/AO314&gt;=0.285,"達成","未")),"-")</f>
        <v>-</v>
      </c>
      <c r="AL314" s="128">
        <f>AR314</f>
        <v>51</v>
      </c>
      <c r="AM314" s="121">
        <f>IFERROR(AL314/AP314,"")</f>
        <v>0.32278481012658228</v>
      </c>
      <c r="AN314" s="44">
        <f>COUNT(C309:AG309)</f>
        <v>31</v>
      </c>
      <c r="AO314" s="111">
        <f>IF(OR(B314="-",B314=""),0,IFERROR(AN314-AH314,))</f>
        <v>0</v>
      </c>
      <c r="AP314" s="75">
        <f>AO314+AP302</f>
        <v>158</v>
      </c>
      <c r="AQ314" s="75">
        <f>COUNTIF(C314:AG314,"○")</f>
        <v>0</v>
      </c>
      <c r="AR314" s="75">
        <f>AR302+AQ314</f>
        <v>51</v>
      </c>
      <c r="AS314" s="49">
        <f>COUNTIF(AH313:AH318,"手入力")</f>
        <v>3</v>
      </c>
    </row>
    <row r="315" spans="1:45" s="4" customFormat="1" ht="20.100000000000001" hidden="1" customHeight="1" outlineLevel="1" x14ac:dyDescent="0.15">
      <c r="B315" s="60" t="str">
        <f>IF($T$5&lt;&gt;"",$T$5,"-")</f>
        <v>浜田　氏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77"/>
      <c r="AH315" s="130" t="str">
        <f t="shared" si="761"/>
        <v>手入力</v>
      </c>
      <c r="AI315" s="65">
        <f t="shared" si="762"/>
        <v>0</v>
      </c>
      <c r="AJ315" s="53" t="str">
        <f>IFERROR(AI315/AO315,"")</f>
        <v/>
      </c>
      <c r="AK315" s="107" t="str">
        <f t="shared" si="763"/>
        <v>-</v>
      </c>
      <c r="AL315" s="128">
        <f>AR315</f>
        <v>52</v>
      </c>
      <c r="AM315" s="121">
        <f>IFERROR(AL315/AP315,"")</f>
        <v>0.32911392405063289</v>
      </c>
      <c r="AN315" s="44">
        <f>COUNT(C309:AG309)</f>
        <v>31</v>
      </c>
      <c r="AO315" s="111">
        <f t="shared" ref="AO315:AO318" si="764">IF(OR(B315="-",B315=""),0,IFERROR(AN315-AH315,))</f>
        <v>0</v>
      </c>
      <c r="AP315" s="75">
        <f t="shared" ref="AP315:AP318" si="765">AO315+AP303</f>
        <v>158</v>
      </c>
      <c r="AQ315" s="75">
        <f>COUNTIF(C315:AG315,"○")</f>
        <v>0</v>
      </c>
      <c r="AR315" s="75">
        <f t="shared" ref="AR315:AR317" si="766">AR303+AQ315</f>
        <v>52</v>
      </c>
      <c r="AS315" s="49"/>
    </row>
    <row r="316" spans="1:45" s="4" customFormat="1" ht="20.100000000000001" hidden="1" customHeight="1" outlineLevel="1" x14ac:dyDescent="0.15">
      <c r="B316" s="60" t="str">
        <f>IF($U$5&lt;&gt;"",$U$5,"-")</f>
        <v>-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77"/>
      <c r="AH316" s="130" t="str">
        <f t="shared" si="761"/>
        <v>-</v>
      </c>
      <c r="AI316" s="65">
        <f t="shared" si="762"/>
        <v>0</v>
      </c>
      <c r="AJ316" s="53" t="str">
        <f t="shared" ref="AJ316:AJ317" si="767">IFERROR(AI316/AO316,"")</f>
        <v/>
      </c>
      <c r="AK316" s="107" t="str">
        <f t="shared" si="763"/>
        <v>-</v>
      </c>
      <c r="AL316" s="128">
        <f>AR316</f>
        <v>0</v>
      </c>
      <c r="AM316" s="121" t="str">
        <f>IFERROR(AL316/AP316,"")</f>
        <v/>
      </c>
      <c r="AN316" s="44">
        <f>COUNT(C309:AG309)</f>
        <v>31</v>
      </c>
      <c r="AO316" s="111">
        <f t="shared" si="764"/>
        <v>0</v>
      </c>
      <c r="AP316" s="75">
        <f t="shared" si="765"/>
        <v>0</v>
      </c>
      <c r="AQ316" s="75">
        <f>COUNTIF(C316:AG316,"○")</f>
        <v>0</v>
      </c>
      <c r="AR316" s="75">
        <f t="shared" si="766"/>
        <v>0</v>
      </c>
      <c r="AS316" s="49"/>
    </row>
    <row r="317" spans="1:45" s="4" customFormat="1" ht="20.100000000000001" hidden="1" customHeight="1" outlineLevel="1" x14ac:dyDescent="0.15">
      <c r="B317" s="60" t="str">
        <f>IF($V$5&lt;&gt;"",$V$5,"-")</f>
        <v>-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77"/>
      <c r="AH317" s="130" t="str">
        <f t="shared" si="761"/>
        <v>-</v>
      </c>
      <c r="AI317" s="65">
        <f t="shared" si="762"/>
        <v>0</v>
      </c>
      <c r="AJ317" s="53" t="str">
        <f t="shared" si="767"/>
        <v/>
      </c>
      <c r="AK317" s="107" t="str">
        <f t="shared" si="763"/>
        <v>-</v>
      </c>
      <c r="AL317" s="128">
        <f>AR317</f>
        <v>0</v>
      </c>
      <c r="AM317" s="121" t="str">
        <f>IFERROR(AL317/AP317,"")</f>
        <v/>
      </c>
      <c r="AN317" s="44">
        <f>COUNT(C309:AG309)</f>
        <v>31</v>
      </c>
      <c r="AO317" s="111">
        <f t="shared" si="764"/>
        <v>0</v>
      </c>
      <c r="AP317" s="75">
        <f t="shared" si="765"/>
        <v>0</v>
      </c>
      <c r="AQ317" s="75">
        <f>COUNTIF(C317:AG317,"○")</f>
        <v>0</v>
      </c>
      <c r="AR317" s="75">
        <f t="shared" si="766"/>
        <v>0</v>
      </c>
      <c r="AS317" s="49"/>
    </row>
    <row r="318" spans="1:45" s="4" customFormat="1" ht="20.100000000000001" hidden="1" customHeight="1" outlineLevel="1" thickBot="1" x14ac:dyDescent="0.2">
      <c r="B318" s="61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79"/>
      <c r="AH318" s="131" t="str">
        <f t="shared" si="761"/>
        <v>-</v>
      </c>
      <c r="AI318" s="5">
        <f t="shared" si="762"/>
        <v>0</v>
      </c>
      <c r="AJ318" s="66" t="str">
        <f>IFERROR(AI318/AO318,"")</f>
        <v/>
      </c>
      <c r="AK318" s="33" t="str">
        <f t="shared" si="763"/>
        <v>-</v>
      </c>
      <c r="AL318" s="122">
        <f t="shared" ref="AL318" si="768">AR318</f>
        <v>0</v>
      </c>
      <c r="AM318" s="117" t="str">
        <f t="shared" ref="AM318" si="769">IFERROR(AL318/AP318,"")</f>
        <v/>
      </c>
      <c r="AN318" s="44">
        <f>COUNT(C309:AG309)</f>
        <v>31</v>
      </c>
      <c r="AO318" s="111">
        <f t="shared" si="764"/>
        <v>0</v>
      </c>
      <c r="AP318" s="75">
        <f t="shared" si="765"/>
        <v>0</v>
      </c>
      <c r="AQ318" s="75">
        <f t="shared" ref="AQ318" si="770">COUNTIF(C318:AG318,"○")</f>
        <v>0</v>
      </c>
      <c r="AR318" s="75">
        <f>AR306+AQ318</f>
        <v>0</v>
      </c>
      <c r="AS318" s="49"/>
    </row>
    <row r="319" spans="1:45" ht="14.25" hidden="1" outlineLevel="1" thickBot="1" x14ac:dyDescent="0.2">
      <c r="AR319" s="35"/>
    </row>
    <row r="320" spans="1:45" s="4" customFormat="1" ht="12.95" hidden="1" customHeight="1" outlineLevel="1" x14ac:dyDescent="0.15">
      <c r="A320" s="2"/>
      <c r="B320" s="85" t="s">
        <v>0</v>
      </c>
      <c r="C320" s="199">
        <f>DATE(YEAR(C308),MONTH(C308)+1,DAY(C308))</f>
        <v>46174</v>
      </c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/>
      <c r="AG320" s="200"/>
      <c r="AH320" s="248" t="s">
        <v>17</v>
      </c>
      <c r="AI320" s="203" t="s">
        <v>48</v>
      </c>
      <c r="AJ320" s="204"/>
      <c r="AK320" s="205"/>
      <c r="AL320" s="240" t="s">
        <v>11</v>
      </c>
      <c r="AM320" s="241"/>
      <c r="AN320" s="234" t="s">
        <v>16</v>
      </c>
      <c r="AO320" s="215" t="s">
        <v>18</v>
      </c>
      <c r="AP320" s="189" t="s">
        <v>19</v>
      </c>
      <c r="AQ320" s="191"/>
      <c r="AR320" s="177"/>
    </row>
    <row r="321" spans="1:45" s="4" customFormat="1" ht="12.95" hidden="1" customHeight="1" outlineLevel="1" x14ac:dyDescent="0.15">
      <c r="A321" s="2"/>
      <c r="B321" s="12" t="s">
        <v>1</v>
      </c>
      <c r="C321" s="13">
        <f>DATE(YEAR(C320),MONTH(C320),DAY(C320))</f>
        <v>46174</v>
      </c>
      <c r="D321" s="13">
        <f>IF(MONTH(DATE(YEAR(C321),MONTH(C321),DAY(C321)+1))=MONTH($C320),DATE(YEAR(C321),MONTH(C321),DAY(C321)+1),"")</f>
        <v>46175</v>
      </c>
      <c r="E321" s="13">
        <f t="shared" ref="E321" si="771">IF(MONTH(DATE(YEAR(D321),MONTH(D321),DAY(D321)+1))=MONTH($C320),DATE(YEAR(D321),MONTH(D321),DAY(D321)+1),"")</f>
        <v>46176</v>
      </c>
      <c r="F321" s="18">
        <f t="shared" ref="F321" si="772">IF(MONTH(DATE(YEAR(E321),MONTH(E321),DAY(E321)+1))=MONTH($C320),DATE(YEAR(E321),MONTH(E321),DAY(E321)+1),"")</f>
        <v>46177</v>
      </c>
      <c r="G321" s="13">
        <f t="shared" ref="G321" si="773">IF(MONTH(DATE(YEAR(F321),MONTH(F321),DAY(F321)+1))=MONTH($C320),DATE(YEAR(F321),MONTH(F321),DAY(F321)+1),"")</f>
        <v>46178</v>
      </c>
      <c r="H321" s="13">
        <f t="shared" ref="H321" si="774">IF(MONTH(DATE(YEAR(G321),MONTH(G321),DAY(G321)+1))=MONTH($C320),DATE(YEAR(G321),MONTH(G321),DAY(G321)+1),"")</f>
        <v>46179</v>
      </c>
      <c r="I321" s="13">
        <f t="shared" ref="I321" si="775">IF(MONTH(DATE(YEAR(H321),MONTH(H321),DAY(H321)+1))=MONTH($C320),DATE(YEAR(H321),MONTH(H321),DAY(H321)+1),"")</f>
        <v>46180</v>
      </c>
      <c r="J321" s="13">
        <f t="shared" ref="J321" si="776">IF(MONTH(DATE(YEAR(I321),MONTH(I321),DAY(I321)+1))=MONTH($C320),DATE(YEAR(I321),MONTH(I321),DAY(I321)+1),"")</f>
        <v>46181</v>
      </c>
      <c r="K321" s="13">
        <f t="shared" ref="K321" si="777">IF(MONTH(DATE(YEAR(J321),MONTH(J321),DAY(J321)+1))=MONTH($C320),DATE(YEAR(J321),MONTH(J321),DAY(J321)+1),"")</f>
        <v>46182</v>
      </c>
      <c r="L321" s="13">
        <f t="shared" ref="L321" si="778">IF(MONTH(DATE(YEAR(K321),MONTH(K321),DAY(K321)+1))=MONTH($C320),DATE(YEAR(K321),MONTH(K321),DAY(K321)+1),"")</f>
        <v>46183</v>
      </c>
      <c r="M321" s="13">
        <f t="shared" ref="M321" si="779">IF(MONTH(DATE(YEAR(L321),MONTH(L321),DAY(L321)+1))=MONTH($C320),DATE(YEAR(L321),MONTH(L321),DAY(L321)+1),"")</f>
        <v>46184</v>
      </c>
      <c r="N321" s="13">
        <f t="shared" ref="N321" si="780">IF(MONTH(DATE(YEAR(M321),MONTH(M321),DAY(M321)+1))=MONTH($C320),DATE(YEAR(M321),MONTH(M321),DAY(M321)+1),"")</f>
        <v>46185</v>
      </c>
      <c r="O321" s="13">
        <f t="shared" ref="O321" si="781">IF(MONTH(DATE(YEAR(N321),MONTH(N321),DAY(N321)+1))=MONTH($C320),DATE(YEAR(N321),MONTH(N321),DAY(N321)+1),"")</f>
        <v>46186</v>
      </c>
      <c r="P321" s="13">
        <f t="shared" ref="P321" si="782">IF(MONTH(DATE(YEAR(O321),MONTH(O321),DAY(O321)+1))=MONTH($C320),DATE(YEAR(O321),MONTH(O321),DAY(O321)+1),"")</f>
        <v>46187</v>
      </c>
      <c r="Q321" s="13">
        <f t="shared" ref="Q321" si="783">IF(MONTH(DATE(YEAR(P321),MONTH(P321),DAY(P321)+1))=MONTH($C320),DATE(YEAR(P321),MONTH(P321),DAY(P321)+1),"")</f>
        <v>46188</v>
      </c>
      <c r="R321" s="13">
        <f t="shared" ref="R321" si="784">IF(MONTH(DATE(YEAR(Q321),MONTH(Q321),DAY(Q321)+1))=MONTH($C320),DATE(YEAR(Q321),MONTH(Q321),DAY(Q321)+1),"")</f>
        <v>46189</v>
      </c>
      <c r="S321" s="13">
        <f t="shared" ref="S321" si="785">IF(MONTH(DATE(YEAR(R321),MONTH(R321),DAY(R321)+1))=MONTH($C320),DATE(YEAR(R321),MONTH(R321),DAY(R321)+1),"")</f>
        <v>46190</v>
      </c>
      <c r="T321" s="13">
        <f t="shared" ref="T321" si="786">IF(MONTH(DATE(YEAR(S321),MONTH(S321),DAY(S321)+1))=MONTH($C320),DATE(YEAR(S321),MONTH(S321),DAY(S321)+1),"")</f>
        <v>46191</v>
      </c>
      <c r="U321" s="13">
        <f t="shared" ref="U321" si="787">IF(MONTH(DATE(YEAR(T321),MONTH(T321),DAY(T321)+1))=MONTH($C320),DATE(YEAR(T321),MONTH(T321),DAY(T321)+1),"")</f>
        <v>46192</v>
      </c>
      <c r="V321" s="13">
        <f t="shared" ref="V321" si="788">IF(MONTH(DATE(YEAR(U321),MONTH(U321),DAY(U321)+1))=MONTH($C320),DATE(YEAR(U321),MONTH(U321),DAY(U321)+1),"")</f>
        <v>46193</v>
      </c>
      <c r="W321" s="13">
        <f t="shared" ref="W321" si="789">IF(MONTH(DATE(YEAR(V321),MONTH(V321),DAY(V321)+1))=MONTH($C320),DATE(YEAR(V321),MONTH(V321),DAY(V321)+1),"")</f>
        <v>46194</v>
      </c>
      <c r="X321" s="13">
        <f t="shared" ref="X321" si="790">IF(MONTH(DATE(YEAR(W321),MONTH(W321),DAY(W321)+1))=MONTH($C320),DATE(YEAR(W321),MONTH(W321),DAY(W321)+1),"")</f>
        <v>46195</v>
      </c>
      <c r="Y321" s="13">
        <f t="shared" ref="Y321" si="791">IF(MONTH(DATE(YEAR(X321),MONTH(X321),DAY(X321)+1))=MONTH($C320),DATE(YEAR(X321),MONTH(X321),DAY(X321)+1),"")</f>
        <v>46196</v>
      </c>
      <c r="Z321" s="13">
        <f t="shared" ref="Z321" si="792">IF(MONTH(DATE(YEAR(Y321),MONTH(Y321),DAY(Y321)+1))=MONTH($C320),DATE(YEAR(Y321),MONTH(Y321),DAY(Y321)+1),"")</f>
        <v>46197</v>
      </c>
      <c r="AA321" s="13">
        <f t="shared" ref="AA321" si="793">IF(MONTH(DATE(YEAR(Z321),MONTH(Z321),DAY(Z321)+1))=MONTH($C320),DATE(YEAR(Z321),MONTH(Z321),DAY(Z321)+1),"")</f>
        <v>46198</v>
      </c>
      <c r="AB321" s="13">
        <f t="shared" ref="AB321" si="794">IF(MONTH(DATE(YEAR(AA321),MONTH(AA321),DAY(AA321)+1))=MONTH($C320),DATE(YEAR(AA321),MONTH(AA321),DAY(AA321)+1),"")</f>
        <v>46199</v>
      </c>
      <c r="AC321" s="13">
        <f t="shared" ref="AC321" si="795">IF(MONTH(DATE(YEAR(AB321),MONTH(AB321),DAY(AB321)+1))=MONTH($C320),DATE(YEAR(AB321),MONTH(AB321),DAY(AB321)+1),"")</f>
        <v>46200</v>
      </c>
      <c r="AD321" s="13">
        <f t="shared" ref="AD321" si="796">IF(MONTH(DATE(YEAR(AC321),MONTH(AC321),DAY(AC321)+1))=MONTH($C320),DATE(YEAR(AC321),MONTH(AC321),DAY(AC321)+1),"")</f>
        <v>46201</v>
      </c>
      <c r="AE321" s="13">
        <f t="shared" ref="AE321" si="797">IF(MONTH(DATE(YEAR(AD321),MONTH(AD321),DAY(AD321)+1))=MONTH($C320),DATE(YEAR(AD321),MONTH(AD321),DAY(AD321)+1),"")</f>
        <v>46202</v>
      </c>
      <c r="AF321" s="13">
        <f t="shared" ref="AF321" si="798">IF(MONTH(DATE(YEAR(AE321),MONTH(AE321),DAY(AE321)+1))=MONTH($C320),DATE(YEAR(AE321),MONTH(AE321),DAY(AE321)+1),"")</f>
        <v>46203</v>
      </c>
      <c r="AG321" s="32" t="str">
        <f t="shared" ref="AG321" si="799">IF(MONTH(DATE(YEAR(AF321),MONTH(AF321),DAY(AF321)+1))=MONTH($C320),DATE(YEAR(AF321),MONTH(AF321),DAY(AF321)+1),"")</f>
        <v/>
      </c>
      <c r="AH321" s="249"/>
      <c r="AI321" s="206"/>
      <c r="AJ321" s="207"/>
      <c r="AK321" s="208"/>
      <c r="AL321" s="242"/>
      <c r="AM321" s="243"/>
      <c r="AN321" s="235"/>
      <c r="AO321" s="216"/>
      <c r="AP321" s="190"/>
      <c r="AQ321" s="191"/>
      <c r="AR321" s="177"/>
    </row>
    <row r="322" spans="1:45" s="4" customFormat="1" ht="12.95" hidden="1" customHeight="1" outlineLevel="1" x14ac:dyDescent="0.15">
      <c r="A322" s="2"/>
      <c r="B322" s="12" t="s">
        <v>2</v>
      </c>
      <c r="C322" s="14" t="str">
        <f t="shared" ref="C322:AG322" si="800">TEXT(C321,"aaa")</f>
        <v>月</v>
      </c>
      <c r="D322" s="14" t="str">
        <f t="shared" si="800"/>
        <v>火</v>
      </c>
      <c r="E322" s="14" t="str">
        <f t="shared" si="800"/>
        <v>水</v>
      </c>
      <c r="F322" s="19" t="str">
        <f t="shared" si="800"/>
        <v>木</v>
      </c>
      <c r="G322" s="14" t="str">
        <f t="shared" si="800"/>
        <v>金</v>
      </c>
      <c r="H322" s="14" t="str">
        <f t="shared" si="800"/>
        <v>土</v>
      </c>
      <c r="I322" s="14" t="str">
        <f t="shared" si="800"/>
        <v>日</v>
      </c>
      <c r="J322" s="14" t="str">
        <f t="shared" si="800"/>
        <v>月</v>
      </c>
      <c r="K322" s="14" t="str">
        <f t="shared" si="800"/>
        <v>火</v>
      </c>
      <c r="L322" s="14" t="str">
        <f t="shared" si="800"/>
        <v>水</v>
      </c>
      <c r="M322" s="14" t="str">
        <f t="shared" si="800"/>
        <v>木</v>
      </c>
      <c r="N322" s="14" t="str">
        <f t="shared" si="800"/>
        <v>金</v>
      </c>
      <c r="O322" s="14" t="str">
        <f t="shared" si="800"/>
        <v>土</v>
      </c>
      <c r="P322" s="14" t="str">
        <f t="shared" si="800"/>
        <v>日</v>
      </c>
      <c r="Q322" s="14" t="str">
        <f t="shared" si="800"/>
        <v>月</v>
      </c>
      <c r="R322" s="14" t="str">
        <f t="shared" si="800"/>
        <v>火</v>
      </c>
      <c r="S322" s="14" t="str">
        <f t="shared" si="800"/>
        <v>水</v>
      </c>
      <c r="T322" s="14" t="str">
        <f t="shared" si="800"/>
        <v>木</v>
      </c>
      <c r="U322" s="14" t="str">
        <f t="shared" si="800"/>
        <v>金</v>
      </c>
      <c r="V322" s="14" t="str">
        <f t="shared" si="800"/>
        <v>土</v>
      </c>
      <c r="W322" s="14" t="str">
        <f t="shared" si="800"/>
        <v>日</v>
      </c>
      <c r="X322" s="14" t="str">
        <f t="shared" si="800"/>
        <v>月</v>
      </c>
      <c r="Y322" s="14" t="str">
        <f t="shared" si="800"/>
        <v>火</v>
      </c>
      <c r="Z322" s="14" t="str">
        <f t="shared" si="800"/>
        <v>水</v>
      </c>
      <c r="AA322" s="14" t="str">
        <f t="shared" si="800"/>
        <v>木</v>
      </c>
      <c r="AB322" s="14" t="str">
        <f t="shared" si="800"/>
        <v>金</v>
      </c>
      <c r="AC322" s="14" t="str">
        <f t="shared" si="800"/>
        <v>土</v>
      </c>
      <c r="AD322" s="14" t="str">
        <f t="shared" si="800"/>
        <v>日</v>
      </c>
      <c r="AE322" s="14" t="str">
        <f t="shared" si="800"/>
        <v>月</v>
      </c>
      <c r="AF322" s="14" t="str">
        <f t="shared" si="800"/>
        <v>火</v>
      </c>
      <c r="AG322" s="77" t="str">
        <f t="shared" si="800"/>
        <v/>
      </c>
      <c r="AH322" s="249"/>
      <c r="AI322" s="193" t="s">
        <v>42</v>
      </c>
      <c r="AJ322" s="247" t="s">
        <v>12</v>
      </c>
      <c r="AK322" s="195" t="s">
        <v>49</v>
      </c>
      <c r="AL322" s="236" t="s">
        <v>42</v>
      </c>
      <c r="AM322" s="238" t="s">
        <v>13</v>
      </c>
      <c r="AN322" s="234">
        <f>COUNT(C321:AG321)</f>
        <v>30</v>
      </c>
      <c r="AO322" s="215">
        <f>AN322-AH322</f>
        <v>30</v>
      </c>
      <c r="AP322" s="215">
        <f>SUM(AO$8:AO324)</f>
        <v>1295</v>
      </c>
      <c r="AQ322" s="56"/>
      <c r="AR322" s="55"/>
    </row>
    <row r="323" spans="1:45" s="4" customFormat="1" ht="27" hidden="1" customHeight="1" outlineLevel="1" x14ac:dyDescent="0.15">
      <c r="A323" s="3"/>
      <c r="B323" s="185" t="s">
        <v>3</v>
      </c>
      <c r="C323" s="187" t="str">
        <f>IFERROR(VLOOKUP(C321,祝日一覧!$A:$C,3,FALSE),"")</f>
        <v/>
      </c>
      <c r="D323" s="187" t="str">
        <f>IFERROR(VLOOKUP(D321,祝日一覧!$A:$C,3,FALSE),"")</f>
        <v/>
      </c>
      <c r="E323" s="187" t="str">
        <f>IFERROR(VLOOKUP(E321,祝日一覧!$A:$C,3,FALSE),"")</f>
        <v/>
      </c>
      <c r="F323" s="187" t="str">
        <f>IFERROR(VLOOKUP(F321,祝日一覧!$A:$C,3,FALSE),"")</f>
        <v/>
      </c>
      <c r="G323" s="187" t="str">
        <f>IFERROR(VLOOKUP(G321,祝日一覧!$A:$C,3,FALSE),"")</f>
        <v/>
      </c>
      <c r="H323" s="187" t="str">
        <f>IFERROR(VLOOKUP(H321,祝日一覧!$A:$C,3,FALSE),"")</f>
        <v/>
      </c>
      <c r="I323" s="187" t="str">
        <f>IFERROR(VLOOKUP(I321,祝日一覧!$A:$C,3,FALSE),"")</f>
        <v/>
      </c>
      <c r="J323" s="187" t="str">
        <f>IFERROR(VLOOKUP(J321,祝日一覧!$A:$C,3,FALSE),"")</f>
        <v/>
      </c>
      <c r="K323" s="187" t="str">
        <f>IFERROR(VLOOKUP(K321,祝日一覧!$A:$C,3,FALSE),"")</f>
        <v/>
      </c>
      <c r="L323" s="187" t="str">
        <f>IFERROR(VLOOKUP(L321,祝日一覧!$A:$C,3,FALSE),"")</f>
        <v/>
      </c>
      <c r="M323" s="187" t="str">
        <f>IFERROR(VLOOKUP(M321,祝日一覧!$A:$C,3,FALSE),"")</f>
        <v/>
      </c>
      <c r="N323" s="187" t="str">
        <f>IFERROR(VLOOKUP(N321,祝日一覧!$A:$C,3,FALSE),"")</f>
        <v/>
      </c>
      <c r="O323" s="187" t="str">
        <f>IFERROR(VLOOKUP(O321,祝日一覧!$A:$C,3,FALSE),"")</f>
        <v/>
      </c>
      <c r="P323" s="187" t="str">
        <f>IFERROR(VLOOKUP(P321,祝日一覧!$A:$C,3,FALSE),"")</f>
        <v/>
      </c>
      <c r="Q323" s="187" t="str">
        <f>IFERROR(VLOOKUP(Q321,祝日一覧!$A:$C,3,FALSE),"")</f>
        <v/>
      </c>
      <c r="R323" s="187" t="str">
        <f>IFERROR(VLOOKUP(R321,祝日一覧!$A:$C,3,FALSE),"")</f>
        <v/>
      </c>
      <c r="S323" s="187" t="str">
        <f>IFERROR(VLOOKUP(S321,祝日一覧!$A:$C,3,FALSE),"")</f>
        <v/>
      </c>
      <c r="T323" s="187" t="str">
        <f>IFERROR(VLOOKUP(T321,祝日一覧!$A:$C,3,FALSE),"")</f>
        <v/>
      </c>
      <c r="U323" s="187" t="str">
        <f>IFERROR(VLOOKUP(U321,祝日一覧!$A:$C,3,FALSE),"")</f>
        <v/>
      </c>
      <c r="V323" s="187" t="str">
        <f>IFERROR(VLOOKUP(V321,祝日一覧!$A:$C,3,FALSE),"")</f>
        <v/>
      </c>
      <c r="W323" s="187" t="str">
        <f>IFERROR(VLOOKUP(W321,祝日一覧!$A:$C,3,FALSE),"")</f>
        <v/>
      </c>
      <c r="X323" s="187" t="str">
        <f>IFERROR(VLOOKUP(X321,祝日一覧!$A:$C,3,FALSE),"")</f>
        <v/>
      </c>
      <c r="Y323" s="187" t="str">
        <f>IFERROR(VLOOKUP(Y321,祝日一覧!$A:$C,3,FALSE),"")</f>
        <v/>
      </c>
      <c r="Z323" s="187" t="str">
        <f>IFERROR(VLOOKUP(Z321,祝日一覧!$A:$C,3,FALSE),"")</f>
        <v/>
      </c>
      <c r="AA323" s="187" t="str">
        <f>IFERROR(VLOOKUP(AA321,祝日一覧!$A:$C,3,FALSE),"")</f>
        <v/>
      </c>
      <c r="AB323" s="187" t="str">
        <f>IFERROR(VLOOKUP(AB321,祝日一覧!$A:$C,3,FALSE),"")</f>
        <v/>
      </c>
      <c r="AC323" s="187" t="str">
        <f>IFERROR(VLOOKUP(AC321,祝日一覧!$A:$C,3,FALSE),"")</f>
        <v/>
      </c>
      <c r="AD323" s="187" t="str">
        <f>IFERROR(VLOOKUP(AD321,祝日一覧!$A:$C,3,FALSE),"")</f>
        <v/>
      </c>
      <c r="AE323" s="187" t="str">
        <f>IFERROR(VLOOKUP(AE321,祝日一覧!$A:$C,3,FALSE),"")</f>
        <v/>
      </c>
      <c r="AF323" s="187" t="str">
        <f>IFERROR(VLOOKUP(AF321,祝日一覧!$A:$C,3,FALSE),"")</f>
        <v/>
      </c>
      <c r="AG323" s="229" t="str">
        <f>IFERROR(VLOOKUP(AG321,祝日一覧!$A:$C,3,FALSE),"")</f>
        <v/>
      </c>
      <c r="AH323" s="249"/>
      <c r="AI323" s="193"/>
      <c r="AJ323" s="247"/>
      <c r="AK323" s="195"/>
      <c r="AL323" s="237"/>
      <c r="AM323" s="239"/>
      <c r="AN323" s="235"/>
      <c r="AO323" s="216"/>
      <c r="AP323" s="216"/>
      <c r="AQ323" s="57"/>
      <c r="AR323" s="58"/>
    </row>
    <row r="324" spans="1:45" s="4" customFormat="1" ht="20.100000000000001" hidden="1" customHeight="1" outlineLevel="1" thickBot="1" x14ac:dyDescent="0.2">
      <c r="B324" s="228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  <c r="AA324" s="227"/>
      <c r="AB324" s="227"/>
      <c r="AC324" s="227"/>
      <c r="AD324" s="227"/>
      <c r="AE324" s="227"/>
      <c r="AF324" s="227"/>
      <c r="AG324" s="230"/>
      <c r="AH324" s="250"/>
      <c r="AI324" s="5"/>
      <c r="AJ324" s="66" t="e">
        <f>AVERAGE(AJ325:AJ330)</f>
        <v>#DIV/0!</v>
      </c>
      <c r="AK324" s="33" t="e">
        <f>IF(AJ324&gt;=0.285,"達成","未")</f>
        <v>#DIV/0!</v>
      </c>
      <c r="AL324" s="116"/>
      <c r="AM324" s="117">
        <f>AVERAGE(AM325:AM329)</f>
        <v>0.32700421940928265</v>
      </c>
      <c r="AN324" s="109" t="s">
        <v>69</v>
      </c>
      <c r="AO324" s="93" t="s">
        <v>70</v>
      </c>
      <c r="AP324" s="94" t="s">
        <v>71</v>
      </c>
      <c r="AQ324" s="96" t="s">
        <v>72</v>
      </c>
      <c r="AR324" s="96" t="s">
        <v>59</v>
      </c>
      <c r="AS324" s="88" t="s">
        <v>68</v>
      </c>
    </row>
    <row r="325" spans="1:45" s="4" customFormat="1" ht="20.100000000000001" hidden="1" customHeight="1" outlineLevel="1" x14ac:dyDescent="0.15">
      <c r="B325" s="69" t="str">
        <f>IF($R$5&lt;&gt;"",$R$5,"-")</f>
        <v>松江　氏</v>
      </c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98"/>
      <c r="AH325" s="132" t="str">
        <f t="shared" ref="AH325:AH330" si="801">IF(B325="-",B325,"手入力")</f>
        <v>手入力</v>
      </c>
      <c r="AI325" s="63">
        <f t="shared" ref="AI325:AI330" si="802">AQ325</f>
        <v>0</v>
      </c>
      <c r="AJ325" s="64" t="str">
        <f>IFERROR(AI325/AO325,"")</f>
        <v/>
      </c>
      <c r="AK325" s="106" t="str">
        <f>IFERROR(IF(B325="-",B325,IF(AI325/AO325&gt;=0.285,"達成","未")),"-")</f>
        <v>-</v>
      </c>
      <c r="AL325" s="126">
        <f>AR325</f>
        <v>52</v>
      </c>
      <c r="AM325" s="127">
        <f>IFERROR(AL325/AP325,"")</f>
        <v>0.32911392405063289</v>
      </c>
      <c r="AN325" s="44">
        <f>COUNT(C321:AG321)</f>
        <v>30</v>
      </c>
      <c r="AO325" s="111">
        <f>IF(OR(B325="-",B325=""),0,IFERROR(AN325-AH325,))</f>
        <v>0</v>
      </c>
      <c r="AP325" s="75">
        <f>AO325+AP313</f>
        <v>158</v>
      </c>
      <c r="AQ325" s="74">
        <f>COUNTIF(C325:AG325,"○")</f>
        <v>0</v>
      </c>
      <c r="AR325" s="74">
        <f>AR313+AQ325</f>
        <v>52</v>
      </c>
      <c r="AS325" s="76">
        <f>IF(AS326&gt;=1,0,IF(SUM(AO325:AO330)=0,1,IF(AK324="達成",1,0)))</f>
        <v>0</v>
      </c>
    </row>
    <row r="326" spans="1:45" s="4" customFormat="1" ht="20.100000000000001" hidden="1" customHeight="1" outlineLevel="1" x14ac:dyDescent="0.15">
      <c r="B326" s="60" t="str">
        <f>IF($S$5&lt;&gt;"",$S$5,"-")</f>
        <v>大田　氏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77"/>
      <c r="AH326" s="130" t="str">
        <f t="shared" si="801"/>
        <v>手入力</v>
      </c>
      <c r="AI326" s="65">
        <f t="shared" si="802"/>
        <v>0</v>
      </c>
      <c r="AJ326" s="53" t="str">
        <f>IFERROR(AI326/AO326,"")</f>
        <v/>
      </c>
      <c r="AK326" s="107" t="str">
        <f t="shared" ref="AK326:AK330" si="803">IFERROR(IF(B326="-",B326,IF(AI326/AO326&gt;=0.285,"達成","未")),"-")</f>
        <v>-</v>
      </c>
      <c r="AL326" s="128">
        <f>AR326</f>
        <v>51</v>
      </c>
      <c r="AM326" s="121">
        <f>IFERROR(AL326/AP326,"")</f>
        <v>0.32278481012658228</v>
      </c>
      <c r="AN326" s="44">
        <f>COUNT(C321:AG321)</f>
        <v>30</v>
      </c>
      <c r="AO326" s="111">
        <f>IF(OR(B326="-",B326=""),0,IFERROR(AN326-AH326,))</f>
        <v>0</v>
      </c>
      <c r="AP326" s="75">
        <f>AO326+AP314</f>
        <v>158</v>
      </c>
      <c r="AQ326" s="75">
        <f>COUNTIF(C326:AG326,"○")</f>
        <v>0</v>
      </c>
      <c r="AR326" s="75">
        <f>AR314+AQ326</f>
        <v>51</v>
      </c>
      <c r="AS326" s="49">
        <f>COUNTIF(AH325:AH330,"手入力")</f>
        <v>3</v>
      </c>
    </row>
    <row r="327" spans="1:45" s="4" customFormat="1" ht="20.100000000000001" hidden="1" customHeight="1" outlineLevel="1" x14ac:dyDescent="0.15">
      <c r="B327" s="60" t="str">
        <f>IF($T$5&lt;&gt;"",$T$5,"-")</f>
        <v>浜田　氏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77"/>
      <c r="AH327" s="130" t="str">
        <f t="shared" si="801"/>
        <v>手入力</v>
      </c>
      <c r="AI327" s="65">
        <f t="shared" si="802"/>
        <v>0</v>
      </c>
      <c r="AJ327" s="53" t="str">
        <f>IFERROR(AI327/AO327,"")</f>
        <v/>
      </c>
      <c r="AK327" s="107" t="str">
        <f t="shared" si="803"/>
        <v>-</v>
      </c>
      <c r="AL327" s="128">
        <f>AR327</f>
        <v>52</v>
      </c>
      <c r="AM327" s="121">
        <f>IFERROR(AL327/AP327,"")</f>
        <v>0.32911392405063289</v>
      </c>
      <c r="AN327" s="44">
        <f>COUNT(C321:AG321)</f>
        <v>30</v>
      </c>
      <c r="AO327" s="111">
        <f t="shared" ref="AO327:AO330" si="804">IF(OR(B327="-",B327=""),0,IFERROR(AN327-AH327,))</f>
        <v>0</v>
      </c>
      <c r="AP327" s="75">
        <f t="shared" ref="AP327:AP330" si="805">AO327+AP315</f>
        <v>158</v>
      </c>
      <c r="AQ327" s="75">
        <f>COUNTIF(C327:AG327,"○")</f>
        <v>0</v>
      </c>
      <c r="AR327" s="75">
        <f t="shared" ref="AR327:AR329" si="806">AR315+AQ327</f>
        <v>52</v>
      </c>
      <c r="AS327" s="49"/>
    </row>
    <row r="328" spans="1:45" s="4" customFormat="1" ht="20.100000000000001" hidden="1" customHeight="1" outlineLevel="1" x14ac:dyDescent="0.15">
      <c r="B328" s="60" t="str">
        <f>IF($U$5&lt;&gt;"",$U$5,"-")</f>
        <v>-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77"/>
      <c r="AH328" s="130" t="str">
        <f t="shared" si="801"/>
        <v>-</v>
      </c>
      <c r="AI328" s="65">
        <f t="shared" si="802"/>
        <v>0</v>
      </c>
      <c r="AJ328" s="53" t="str">
        <f t="shared" ref="AJ328:AJ329" si="807">IFERROR(AI328/AO328,"")</f>
        <v/>
      </c>
      <c r="AK328" s="107" t="str">
        <f t="shared" si="803"/>
        <v>-</v>
      </c>
      <c r="AL328" s="128">
        <f>AR328</f>
        <v>0</v>
      </c>
      <c r="AM328" s="121" t="str">
        <f>IFERROR(AL328/AP328,"")</f>
        <v/>
      </c>
      <c r="AN328" s="44">
        <f>COUNT(C321:AG321)</f>
        <v>30</v>
      </c>
      <c r="AO328" s="111">
        <f t="shared" si="804"/>
        <v>0</v>
      </c>
      <c r="AP328" s="75">
        <f t="shared" si="805"/>
        <v>0</v>
      </c>
      <c r="AQ328" s="75">
        <f>COUNTIF(C328:AG328,"○")</f>
        <v>0</v>
      </c>
      <c r="AR328" s="75">
        <f t="shared" si="806"/>
        <v>0</v>
      </c>
      <c r="AS328" s="49"/>
    </row>
    <row r="329" spans="1:45" s="4" customFormat="1" ht="20.100000000000001" hidden="1" customHeight="1" outlineLevel="1" x14ac:dyDescent="0.15">
      <c r="B329" s="60" t="str">
        <f>IF($V$5&lt;&gt;"",$V$5,"-")</f>
        <v>-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77"/>
      <c r="AH329" s="130" t="str">
        <f t="shared" si="801"/>
        <v>-</v>
      </c>
      <c r="AI329" s="65">
        <f t="shared" si="802"/>
        <v>0</v>
      </c>
      <c r="AJ329" s="53" t="str">
        <f t="shared" si="807"/>
        <v/>
      </c>
      <c r="AK329" s="107" t="str">
        <f t="shared" si="803"/>
        <v>-</v>
      </c>
      <c r="AL329" s="128">
        <f>AR329</f>
        <v>0</v>
      </c>
      <c r="AM329" s="121" t="str">
        <f>IFERROR(AL329/AP329,"")</f>
        <v/>
      </c>
      <c r="AN329" s="44">
        <f>COUNT(C321:AG321)</f>
        <v>30</v>
      </c>
      <c r="AO329" s="111">
        <f t="shared" si="804"/>
        <v>0</v>
      </c>
      <c r="AP329" s="75">
        <f t="shared" si="805"/>
        <v>0</v>
      </c>
      <c r="AQ329" s="75">
        <f>COUNTIF(C329:AG329,"○")</f>
        <v>0</v>
      </c>
      <c r="AR329" s="75">
        <f t="shared" si="806"/>
        <v>0</v>
      </c>
      <c r="AS329" s="49"/>
    </row>
    <row r="330" spans="1:45" s="4" customFormat="1" ht="20.100000000000001" hidden="1" customHeight="1" outlineLevel="1" thickBot="1" x14ac:dyDescent="0.2">
      <c r="B330" s="61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79"/>
      <c r="AH330" s="131" t="str">
        <f t="shared" si="801"/>
        <v>-</v>
      </c>
      <c r="AI330" s="5">
        <f t="shared" si="802"/>
        <v>0</v>
      </c>
      <c r="AJ330" s="66" t="str">
        <f>IFERROR(AI330/AO330,"")</f>
        <v/>
      </c>
      <c r="AK330" s="33" t="str">
        <f t="shared" si="803"/>
        <v>-</v>
      </c>
      <c r="AL330" s="122">
        <f t="shared" ref="AL330" si="808">AR330</f>
        <v>0</v>
      </c>
      <c r="AM330" s="117" t="str">
        <f t="shared" ref="AM330" si="809">IFERROR(AL330/AP330,"")</f>
        <v/>
      </c>
      <c r="AN330" s="44">
        <f>COUNT(C321:AG321)</f>
        <v>30</v>
      </c>
      <c r="AO330" s="111">
        <f t="shared" si="804"/>
        <v>0</v>
      </c>
      <c r="AP330" s="75">
        <f t="shared" si="805"/>
        <v>0</v>
      </c>
      <c r="AQ330" s="75">
        <f t="shared" ref="AQ330" si="810">COUNTIF(C330:AG330,"○")</f>
        <v>0</v>
      </c>
      <c r="AR330" s="75">
        <f>AR318+AQ330</f>
        <v>0</v>
      </c>
      <c r="AS330" s="49"/>
    </row>
    <row r="331" spans="1:45" ht="14.25" hidden="1" outlineLevel="1" thickBot="1" x14ac:dyDescent="0.2">
      <c r="AR331" s="35"/>
    </row>
    <row r="332" spans="1:45" s="4" customFormat="1" ht="12.95" hidden="1" customHeight="1" outlineLevel="1" x14ac:dyDescent="0.15">
      <c r="A332" s="2"/>
      <c r="B332" s="85" t="s">
        <v>0</v>
      </c>
      <c r="C332" s="199">
        <f>DATE(YEAR(C320),MONTH(C320)+1,DAY(C320))</f>
        <v>46204</v>
      </c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248" t="s">
        <v>17</v>
      </c>
      <c r="AI332" s="203" t="s">
        <v>48</v>
      </c>
      <c r="AJ332" s="204"/>
      <c r="AK332" s="205"/>
      <c r="AL332" s="240" t="s">
        <v>11</v>
      </c>
      <c r="AM332" s="241"/>
      <c r="AN332" s="234" t="s">
        <v>16</v>
      </c>
      <c r="AO332" s="215" t="s">
        <v>18</v>
      </c>
      <c r="AP332" s="189" t="s">
        <v>19</v>
      </c>
      <c r="AQ332" s="191"/>
      <c r="AR332" s="177"/>
    </row>
    <row r="333" spans="1:45" s="4" customFormat="1" ht="12.95" hidden="1" customHeight="1" outlineLevel="1" x14ac:dyDescent="0.15">
      <c r="A333" s="2"/>
      <c r="B333" s="12" t="s">
        <v>1</v>
      </c>
      <c r="C333" s="13">
        <f>DATE(YEAR(C332),MONTH(C332),DAY(C332))</f>
        <v>46204</v>
      </c>
      <c r="D333" s="13">
        <f>IF(MONTH(DATE(YEAR(C333),MONTH(C333),DAY(C333)+1))=MONTH($C332),DATE(YEAR(C333),MONTH(C333),DAY(C333)+1),"")</f>
        <v>46205</v>
      </c>
      <c r="E333" s="13">
        <f t="shared" ref="E333" si="811">IF(MONTH(DATE(YEAR(D333),MONTH(D333),DAY(D333)+1))=MONTH($C332),DATE(YEAR(D333),MONTH(D333),DAY(D333)+1),"")</f>
        <v>46206</v>
      </c>
      <c r="F333" s="18">
        <f t="shared" ref="F333" si="812">IF(MONTH(DATE(YEAR(E333),MONTH(E333),DAY(E333)+1))=MONTH($C332),DATE(YEAR(E333),MONTH(E333),DAY(E333)+1),"")</f>
        <v>46207</v>
      </c>
      <c r="G333" s="13">
        <f t="shared" ref="G333" si="813">IF(MONTH(DATE(YEAR(F333),MONTH(F333),DAY(F333)+1))=MONTH($C332),DATE(YEAR(F333),MONTH(F333),DAY(F333)+1),"")</f>
        <v>46208</v>
      </c>
      <c r="H333" s="13">
        <f t="shared" ref="H333" si="814">IF(MONTH(DATE(YEAR(G333),MONTH(G333),DAY(G333)+1))=MONTH($C332),DATE(YEAR(G333),MONTH(G333),DAY(G333)+1),"")</f>
        <v>46209</v>
      </c>
      <c r="I333" s="13">
        <f t="shared" ref="I333" si="815">IF(MONTH(DATE(YEAR(H333),MONTH(H333),DAY(H333)+1))=MONTH($C332),DATE(YEAR(H333),MONTH(H333),DAY(H333)+1),"")</f>
        <v>46210</v>
      </c>
      <c r="J333" s="13">
        <f t="shared" ref="J333" si="816">IF(MONTH(DATE(YEAR(I333),MONTH(I333),DAY(I333)+1))=MONTH($C332),DATE(YEAR(I333),MONTH(I333),DAY(I333)+1),"")</f>
        <v>46211</v>
      </c>
      <c r="K333" s="13">
        <f t="shared" ref="K333" si="817">IF(MONTH(DATE(YEAR(J333),MONTH(J333),DAY(J333)+1))=MONTH($C332),DATE(YEAR(J333),MONTH(J333),DAY(J333)+1),"")</f>
        <v>46212</v>
      </c>
      <c r="L333" s="13">
        <f t="shared" ref="L333" si="818">IF(MONTH(DATE(YEAR(K333),MONTH(K333),DAY(K333)+1))=MONTH($C332),DATE(YEAR(K333),MONTH(K333),DAY(K333)+1),"")</f>
        <v>46213</v>
      </c>
      <c r="M333" s="13">
        <f t="shared" ref="M333" si="819">IF(MONTH(DATE(YEAR(L333),MONTH(L333),DAY(L333)+1))=MONTH($C332),DATE(YEAR(L333),MONTH(L333),DAY(L333)+1),"")</f>
        <v>46214</v>
      </c>
      <c r="N333" s="13">
        <f t="shared" ref="N333" si="820">IF(MONTH(DATE(YEAR(M333),MONTH(M333),DAY(M333)+1))=MONTH($C332),DATE(YEAR(M333),MONTH(M333),DAY(M333)+1),"")</f>
        <v>46215</v>
      </c>
      <c r="O333" s="13">
        <f t="shared" ref="O333" si="821">IF(MONTH(DATE(YEAR(N333),MONTH(N333),DAY(N333)+1))=MONTH($C332),DATE(YEAR(N333),MONTH(N333),DAY(N333)+1),"")</f>
        <v>46216</v>
      </c>
      <c r="P333" s="13">
        <f t="shared" ref="P333" si="822">IF(MONTH(DATE(YEAR(O333),MONTH(O333),DAY(O333)+1))=MONTH($C332),DATE(YEAR(O333),MONTH(O333),DAY(O333)+1),"")</f>
        <v>46217</v>
      </c>
      <c r="Q333" s="13">
        <f t="shared" ref="Q333" si="823">IF(MONTH(DATE(YEAR(P333),MONTH(P333),DAY(P333)+1))=MONTH($C332),DATE(YEAR(P333),MONTH(P333),DAY(P333)+1),"")</f>
        <v>46218</v>
      </c>
      <c r="R333" s="13">
        <f t="shared" ref="R333" si="824">IF(MONTH(DATE(YEAR(Q333),MONTH(Q333),DAY(Q333)+1))=MONTH($C332),DATE(YEAR(Q333),MONTH(Q333),DAY(Q333)+1),"")</f>
        <v>46219</v>
      </c>
      <c r="S333" s="13">
        <f t="shared" ref="S333" si="825">IF(MONTH(DATE(YEAR(R333),MONTH(R333),DAY(R333)+1))=MONTH($C332),DATE(YEAR(R333),MONTH(R333),DAY(R333)+1),"")</f>
        <v>46220</v>
      </c>
      <c r="T333" s="13">
        <f t="shared" ref="T333" si="826">IF(MONTH(DATE(YEAR(S333),MONTH(S333),DAY(S333)+1))=MONTH($C332),DATE(YEAR(S333),MONTH(S333),DAY(S333)+1),"")</f>
        <v>46221</v>
      </c>
      <c r="U333" s="13">
        <f t="shared" ref="U333" si="827">IF(MONTH(DATE(YEAR(T333),MONTH(T333),DAY(T333)+1))=MONTH($C332),DATE(YEAR(T333),MONTH(T333),DAY(T333)+1),"")</f>
        <v>46222</v>
      </c>
      <c r="V333" s="13">
        <f t="shared" ref="V333" si="828">IF(MONTH(DATE(YEAR(U333),MONTH(U333),DAY(U333)+1))=MONTH($C332),DATE(YEAR(U333),MONTH(U333),DAY(U333)+1),"")</f>
        <v>46223</v>
      </c>
      <c r="W333" s="13">
        <f t="shared" ref="W333" si="829">IF(MONTH(DATE(YEAR(V333),MONTH(V333),DAY(V333)+1))=MONTH($C332),DATE(YEAR(V333),MONTH(V333),DAY(V333)+1),"")</f>
        <v>46224</v>
      </c>
      <c r="X333" s="13">
        <f t="shared" ref="X333" si="830">IF(MONTH(DATE(YEAR(W333),MONTH(W333),DAY(W333)+1))=MONTH($C332),DATE(YEAR(W333),MONTH(W333),DAY(W333)+1),"")</f>
        <v>46225</v>
      </c>
      <c r="Y333" s="13">
        <f t="shared" ref="Y333" si="831">IF(MONTH(DATE(YEAR(X333),MONTH(X333),DAY(X333)+1))=MONTH($C332),DATE(YEAR(X333),MONTH(X333),DAY(X333)+1),"")</f>
        <v>46226</v>
      </c>
      <c r="Z333" s="13">
        <f t="shared" ref="Z333" si="832">IF(MONTH(DATE(YEAR(Y333),MONTH(Y333),DAY(Y333)+1))=MONTH($C332),DATE(YEAR(Y333),MONTH(Y333),DAY(Y333)+1),"")</f>
        <v>46227</v>
      </c>
      <c r="AA333" s="13">
        <f t="shared" ref="AA333" si="833">IF(MONTH(DATE(YEAR(Z333),MONTH(Z333),DAY(Z333)+1))=MONTH($C332),DATE(YEAR(Z333),MONTH(Z333),DAY(Z333)+1),"")</f>
        <v>46228</v>
      </c>
      <c r="AB333" s="13">
        <f t="shared" ref="AB333" si="834">IF(MONTH(DATE(YEAR(AA333),MONTH(AA333),DAY(AA333)+1))=MONTH($C332),DATE(YEAR(AA333),MONTH(AA333),DAY(AA333)+1),"")</f>
        <v>46229</v>
      </c>
      <c r="AC333" s="13">
        <f t="shared" ref="AC333" si="835">IF(MONTH(DATE(YEAR(AB333),MONTH(AB333),DAY(AB333)+1))=MONTH($C332),DATE(YEAR(AB333),MONTH(AB333),DAY(AB333)+1),"")</f>
        <v>46230</v>
      </c>
      <c r="AD333" s="13">
        <f t="shared" ref="AD333" si="836">IF(MONTH(DATE(YEAR(AC333),MONTH(AC333),DAY(AC333)+1))=MONTH($C332),DATE(YEAR(AC333),MONTH(AC333),DAY(AC333)+1),"")</f>
        <v>46231</v>
      </c>
      <c r="AE333" s="13">
        <f t="shared" ref="AE333" si="837">IF(MONTH(DATE(YEAR(AD333),MONTH(AD333),DAY(AD333)+1))=MONTH($C332),DATE(YEAR(AD333),MONTH(AD333),DAY(AD333)+1),"")</f>
        <v>46232</v>
      </c>
      <c r="AF333" s="13">
        <f t="shared" ref="AF333" si="838">IF(MONTH(DATE(YEAR(AE333),MONTH(AE333),DAY(AE333)+1))=MONTH($C332),DATE(YEAR(AE333),MONTH(AE333),DAY(AE333)+1),"")</f>
        <v>46233</v>
      </c>
      <c r="AG333" s="32">
        <f t="shared" ref="AG333" si="839">IF(MONTH(DATE(YEAR(AF333),MONTH(AF333),DAY(AF333)+1))=MONTH($C332),DATE(YEAR(AF333),MONTH(AF333),DAY(AF333)+1),"")</f>
        <v>46234</v>
      </c>
      <c r="AH333" s="249"/>
      <c r="AI333" s="206"/>
      <c r="AJ333" s="207"/>
      <c r="AK333" s="208"/>
      <c r="AL333" s="242"/>
      <c r="AM333" s="243"/>
      <c r="AN333" s="235"/>
      <c r="AO333" s="216"/>
      <c r="AP333" s="190"/>
      <c r="AQ333" s="191"/>
      <c r="AR333" s="177"/>
    </row>
    <row r="334" spans="1:45" s="4" customFormat="1" ht="12.95" hidden="1" customHeight="1" outlineLevel="1" x14ac:dyDescent="0.15">
      <c r="A334" s="2"/>
      <c r="B334" s="12" t="s">
        <v>2</v>
      </c>
      <c r="C334" s="14" t="str">
        <f t="shared" ref="C334:AG334" si="840">TEXT(C333,"aaa")</f>
        <v>水</v>
      </c>
      <c r="D334" s="14" t="str">
        <f t="shared" si="840"/>
        <v>木</v>
      </c>
      <c r="E334" s="14" t="str">
        <f t="shared" si="840"/>
        <v>金</v>
      </c>
      <c r="F334" s="19" t="str">
        <f t="shared" si="840"/>
        <v>土</v>
      </c>
      <c r="G334" s="14" t="str">
        <f t="shared" si="840"/>
        <v>日</v>
      </c>
      <c r="H334" s="14" t="str">
        <f t="shared" si="840"/>
        <v>月</v>
      </c>
      <c r="I334" s="14" t="str">
        <f t="shared" si="840"/>
        <v>火</v>
      </c>
      <c r="J334" s="14" t="str">
        <f t="shared" si="840"/>
        <v>水</v>
      </c>
      <c r="K334" s="14" t="str">
        <f t="shared" si="840"/>
        <v>木</v>
      </c>
      <c r="L334" s="14" t="str">
        <f t="shared" si="840"/>
        <v>金</v>
      </c>
      <c r="M334" s="14" t="str">
        <f t="shared" si="840"/>
        <v>土</v>
      </c>
      <c r="N334" s="14" t="str">
        <f t="shared" si="840"/>
        <v>日</v>
      </c>
      <c r="O334" s="14" t="str">
        <f t="shared" si="840"/>
        <v>月</v>
      </c>
      <c r="P334" s="14" t="str">
        <f t="shared" si="840"/>
        <v>火</v>
      </c>
      <c r="Q334" s="14" t="str">
        <f t="shared" si="840"/>
        <v>水</v>
      </c>
      <c r="R334" s="14" t="str">
        <f t="shared" si="840"/>
        <v>木</v>
      </c>
      <c r="S334" s="14" t="str">
        <f t="shared" si="840"/>
        <v>金</v>
      </c>
      <c r="T334" s="14" t="str">
        <f t="shared" si="840"/>
        <v>土</v>
      </c>
      <c r="U334" s="14" t="str">
        <f t="shared" si="840"/>
        <v>日</v>
      </c>
      <c r="V334" s="14" t="str">
        <f t="shared" si="840"/>
        <v>月</v>
      </c>
      <c r="W334" s="14" t="str">
        <f t="shared" si="840"/>
        <v>火</v>
      </c>
      <c r="X334" s="14" t="str">
        <f t="shared" si="840"/>
        <v>水</v>
      </c>
      <c r="Y334" s="14" t="str">
        <f t="shared" si="840"/>
        <v>木</v>
      </c>
      <c r="Z334" s="14" t="str">
        <f t="shared" si="840"/>
        <v>金</v>
      </c>
      <c r="AA334" s="14" t="str">
        <f t="shared" si="840"/>
        <v>土</v>
      </c>
      <c r="AB334" s="14" t="str">
        <f t="shared" si="840"/>
        <v>日</v>
      </c>
      <c r="AC334" s="14" t="str">
        <f t="shared" si="840"/>
        <v>月</v>
      </c>
      <c r="AD334" s="14" t="str">
        <f t="shared" si="840"/>
        <v>火</v>
      </c>
      <c r="AE334" s="14" t="str">
        <f t="shared" si="840"/>
        <v>水</v>
      </c>
      <c r="AF334" s="14" t="str">
        <f t="shared" si="840"/>
        <v>木</v>
      </c>
      <c r="AG334" s="77" t="str">
        <f t="shared" si="840"/>
        <v>金</v>
      </c>
      <c r="AH334" s="249"/>
      <c r="AI334" s="193" t="s">
        <v>42</v>
      </c>
      <c r="AJ334" s="247" t="s">
        <v>12</v>
      </c>
      <c r="AK334" s="195" t="s">
        <v>49</v>
      </c>
      <c r="AL334" s="236" t="s">
        <v>42</v>
      </c>
      <c r="AM334" s="238" t="s">
        <v>13</v>
      </c>
      <c r="AN334" s="234">
        <f>COUNT(C333:AG333)</f>
        <v>31</v>
      </c>
      <c r="AO334" s="215">
        <f>AN334-AH334</f>
        <v>31</v>
      </c>
      <c r="AP334" s="215">
        <f>SUM(AO$8:AO336)</f>
        <v>1326</v>
      </c>
      <c r="AQ334" s="56"/>
      <c r="AR334" s="55"/>
    </row>
    <row r="335" spans="1:45" s="4" customFormat="1" ht="27" hidden="1" customHeight="1" outlineLevel="1" x14ac:dyDescent="0.15">
      <c r="A335" s="3"/>
      <c r="B335" s="185" t="s">
        <v>3</v>
      </c>
      <c r="C335" s="187" t="str">
        <f>IFERROR(VLOOKUP(C333,祝日一覧!$A:$C,3,FALSE),"")</f>
        <v/>
      </c>
      <c r="D335" s="187" t="str">
        <f>IFERROR(VLOOKUP(D333,祝日一覧!$A:$C,3,FALSE),"")</f>
        <v/>
      </c>
      <c r="E335" s="187" t="str">
        <f>IFERROR(VLOOKUP(E333,祝日一覧!$A:$C,3,FALSE),"")</f>
        <v/>
      </c>
      <c r="F335" s="187" t="str">
        <f>IFERROR(VLOOKUP(F333,祝日一覧!$A:$C,3,FALSE),"")</f>
        <v/>
      </c>
      <c r="G335" s="187" t="str">
        <f>IFERROR(VLOOKUP(G333,祝日一覧!$A:$C,3,FALSE),"")</f>
        <v/>
      </c>
      <c r="H335" s="187" t="str">
        <f>IFERROR(VLOOKUP(H333,祝日一覧!$A:$C,3,FALSE),"")</f>
        <v/>
      </c>
      <c r="I335" s="187" t="str">
        <f>IFERROR(VLOOKUP(I333,祝日一覧!$A:$C,3,FALSE),"")</f>
        <v/>
      </c>
      <c r="J335" s="187" t="str">
        <f>IFERROR(VLOOKUP(J333,祝日一覧!$A:$C,3,FALSE),"")</f>
        <v/>
      </c>
      <c r="K335" s="187" t="str">
        <f>IFERROR(VLOOKUP(K333,祝日一覧!$A:$C,3,FALSE),"")</f>
        <v/>
      </c>
      <c r="L335" s="187" t="str">
        <f>IFERROR(VLOOKUP(L333,祝日一覧!$A:$C,3,FALSE),"")</f>
        <v/>
      </c>
      <c r="M335" s="187" t="str">
        <f>IFERROR(VLOOKUP(M333,祝日一覧!$A:$C,3,FALSE),"")</f>
        <v/>
      </c>
      <c r="N335" s="187" t="str">
        <f>IFERROR(VLOOKUP(N333,祝日一覧!$A:$C,3,FALSE),"")</f>
        <v/>
      </c>
      <c r="O335" s="187" t="str">
        <f>IFERROR(VLOOKUP(O333,祝日一覧!$A:$C,3,FALSE),"")</f>
        <v/>
      </c>
      <c r="P335" s="187" t="str">
        <f>IFERROR(VLOOKUP(P333,祝日一覧!$A:$C,3,FALSE),"")</f>
        <v/>
      </c>
      <c r="Q335" s="187" t="str">
        <f>IFERROR(VLOOKUP(Q333,祝日一覧!$A:$C,3,FALSE),"")</f>
        <v/>
      </c>
      <c r="R335" s="187" t="str">
        <f>IFERROR(VLOOKUP(R333,祝日一覧!$A:$C,3,FALSE),"")</f>
        <v/>
      </c>
      <c r="S335" s="187" t="str">
        <f>IFERROR(VLOOKUP(S333,祝日一覧!$A:$C,3,FALSE),"")</f>
        <v/>
      </c>
      <c r="T335" s="187" t="str">
        <f>IFERROR(VLOOKUP(T333,祝日一覧!$A:$C,3,FALSE),"")</f>
        <v/>
      </c>
      <c r="U335" s="187" t="str">
        <f>IFERROR(VLOOKUP(U333,祝日一覧!$A:$C,3,FALSE),"")</f>
        <v/>
      </c>
      <c r="V335" s="187" t="str">
        <f>IFERROR(VLOOKUP(V333,祝日一覧!$A:$C,3,FALSE),"")</f>
        <v>海の日</v>
      </c>
      <c r="W335" s="187" t="str">
        <f>IFERROR(VLOOKUP(W333,祝日一覧!$A:$C,3,FALSE),"")</f>
        <v/>
      </c>
      <c r="X335" s="187" t="str">
        <f>IFERROR(VLOOKUP(X333,祝日一覧!$A:$C,3,FALSE),"")</f>
        <v/>
      </c>
      <c r="Y335" s="187" t="str">
        <f>IFERROR(VLOOKUP(Y333,祝日一覧!$A:$C,3,FALSE),"")</f>
        <v/>
      </c>
      <c r="Z335" s="187" t="str">
        <f>IFERROR(VLOOKUP(Z333,祝日一覧!$A:$C,3,FALSE),"")</f>
        <v/>
      </c>
      <c r="AA335" s="187" t="str">
        <f>IFERROR(VLOOKUP(AA333,祝日一覧!$A:$C,3,FALSE),"")</f>
        <v/>
      </c>
      <c r="AB335" s="187" t="str">
        <f>IFERROR(VLOOKUP(AB333,祝日一覧!$A:$C,3,FALSE),"")</f>
        <v/>
      </c>
      <c r="AC335" s="187" t="str">
        <f>IFERROR(VLOOKUP(AC333,祝日一覧!$A:$C,3,FALSE),"")</f>
        <v/>
      </c>
      <c r="AD335" s="187" t="str">
        <f>IFERROR(VLOOKUP(AD333,祝日一覧!$A:$C,3,FALSE),"")</f>
        <v/>
      </c>
      <c r="AE335" s="187" t="str">
        <f>IFERROR(VLOOKUP(AE333,祝日一覧!$A:$C,3,FALSE),"")</f>
        <v/>
      </c>
      <c r="AF335" s="187" t="str">
        <f>IFERROR(VLOOKUP(AF333,祝日一覧!$A:$C,3,FALSE),"")</f>
        <v/>
      </c>
      <c r="AG335" s="229" t="str">
        <f>IFERROR(VLOOKUP(AG333,祝日一覧!$A:$C,3,FALSE),"")</f>
        <v/>
      </c>
      <c r="AH335" s="249"/>
      <c r="AI335" s="193"/>
      <c r="AJ335" s="247"/>
      <c r="AK335" s="195"/>
      <c r="AL335" s="237"/>
      <c r="AM335" s="239"/>
      <c r="AN335" s="235"/>
      <c r="AO335" s="216"/>
      <c r="AP335" s="216"/>
      <c r="AQ335" s="57"/>
      <c r="AR335" s="58"/>
    </row>
    <row r="336" spans="1:45" s="4" customFormat="1" ht="20.100000000000001" hidden="1" customHeight="1" outlineLevel="1" thickBot="1" x14ac:dyDescent="0.2">
      <c r="B336" s="228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  <c r="AA336" s="227"/>
      <c r="AB336" s="227"/>
      <c r="AC336" s="227"/>
      <c r="AD336" s="227"/>
      <c r="AE336" s="227"/>
      <c r="AF336" s="227"/>
      <c r="AG336" s="230"/>
      <c r="AH336" s="250"/>
      <c r="AI336" s="5"/>
      <c r="AJ336" s="66" t="e">
        <f>AVERAGE(AJ337:AJ342)</f>
        <v>#DIV/0!</v>
      </c>
      <c r="AK336" s="33" t="e">
        <f>IF(AJ336&gt;=0.285,"達成","未")</f>
        <v>#DIV/0!</v>
      </c>
      <c r="AL336" s="116"/>
      <c r="AM336" s="117">
        <f>AVERAGE(AM337:AM341)</f>
        <v>0.32700421940928265</v>
      </c>
      <c r="AN336" s="109" t="s">
        <v>69</v>
      </c>
      <c r="AO336" s="93" t="s">
        <v>70</v>
      </c>
      <c r="AP336" s="94" t="s">
        <v>71</v>
      </c>
      <c r="AQ336" s="96" t="s">
        <v>72</v>
      </c>
      <c r="AR336" s="96" t="s">
        <v>59</v>
      </c>
      <c r="AS336" s="88" t="s">
        <v>68</v>
      </c>
    </row>
    <row r="337" spans="1:45" s="4" customFormat="1" ht="20.100000000000001" hidden="1" customHeight="1" outlineLevel="1" x14ac:dyDescent="0.15">
      <c r="B337" s="69" t="str">
        <f>IF($R$5&lt;&gt;"",$R$5,"-")</f>
        <v>松江　氏</v>
      </c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98"/>
      <c r="AH337" s="132" t="str">
        <f t="shared" ref="AH337:AH342" si="841">IF(B337="-",B337,"手入力")</f>
        <v>手入力</v>
      </c>
      <c r="AI337" s="63">
        <f t="shared" ref="AI337:AI342" si="842">AQ337</f>
        <v>0</v>
      </c>
      <c r="AJ337" s="64" t="str">
        <f>IFERROR(AI337/AO337,"")</f>
        <v/>
      </c>
      <c r="AK337" s="106" t="str">
        <f>IFERROR(IF(B337="-",B337,IF(AI337/AO337&gt;=0.285,"達成","未")),"-")</f>
        <v>-</v>
      </c>
      <c r="AL337" s="126">
        <f>AR337</f>
        <v>52</v>
      </c>
      <c r="AM337" s="127">
        <f>IFERROR(AL337/AP337,"")</f>
        <v>0.32911392405063289</v>
      </c>
      <c r="AN337" s="44">
        <f>COUNT(C333:AG333)</f>
        <v>31</v>
      </c>
      <c r="AO337" s="111">
        <f>IF(OR(B337="-",B337=""),0,IFERROR(AN337-AH337,))</f>
        <v>0</v>
      </c>
      <c r="AP337" s="75">
        <f>AO337+AP325</f>
        <v>158</v>
      </c>
      <c r="AQ337" s="74">
        <f>COUNTIF(C337:AG337,"○")</f>
        <v>0</v>
      </c>
      <c r="AR337" s="74">
        <f>AR325+AQ337</f>
        <v>52</v>
      </c>
      <c r="AS337" s="76">
        <f>IF(AS338&gt;=1,0,IF(SUM(AO337:AO342)=0,1,IF(AK336="達成",1,0)))</f>
        <v>0</v>
      </c>
    </row>
    <row r="338" spans="1:45" s="4" customFormat="1" ht="20.100000000000001" hidden="1" customHeight="1" outlineLevel="1" x14ac:dyDescent="0.15">
      <c r="B338" s="60" t="str">
        <f>IF($S$5&lt;&gt;"",$S$5,"-")</f>
        <v>大田　氏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77"/>
      <c r="AH338" s="130" t="str">
        <f t="shared" si="841"/>
        <v>手入力</v>
      </c>
      <c r="AI338" s="65">
        <f t="shared" si="842"/>
        <v>0</v>
      </c>
      <c r="AJ338" s="53" t="str">
        <f>IFERROR(AI338/AO338,"")</f>
        <v/>
      </c>
      <c r="AK338" s="107" t="str">
        <f t="shared" ref="AK338:AK342" si="843">IFERROR(IF(B338="-",B338,IF(AI338/AO338&gt;=0.285,"達成","未")),"-")</f>
        <v>-</v>
      </c>
      <c r="AL338" s="128">
        <f>AR338</f>
        <v>51</v>
      </c>
      <c r="AM338" s="121">
        <f>IFERROR(AL338/AP338,"")</f>
        <v>0.32278481012658228</v>
      </c>
      <c r="AN338" s="44">
        <f>COUNT(C333:AG333)</f>
        <v>31</v>
      </c>
      <c r="AO338" s="111">
        <f>IF(OR(B338="-",B338=""),0,IFERROR(AN338-AH338,))</f>
        <v>0</v>
      </c>
      <c r="AP338" s="75">
        <f>AO338+AP326</f>
        <v>158</v>
      </c>
      <c r="AQ338" s="75">
        <f>COUNTIF(C338:AG338,"○")</f>
        <v>0</v>
      </c>
      <c r="AR338" s="75">
        <f>AR326+AQ338</f>
        <v>51</v>
      </c>
      <c r="AS338" s="49">
        <f>COUNTIF(AH337:AH342,"手入力")</f>
        <v>3</v>
      </c>
    </row>
    <row r="339" spans="1:45" s="4" customFormat="1" ht="20.100000000000001" hidden="1" customHeight="1" outlineLevel="1" x14ac:dyDescent="0.15">
      <c r="B339" s="60" t="str">
        <f>IF($T$5&lt;&gt;"",$T$5,"-")</f>
        <v>浜田　氏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77"/>
      <c r="AH339" s="130" t="str">
        <f t="shared" si="841"/>
        <v>手入力</v>
      </c>
      <c r="AI339" s="65">
        <f t="shared" si="842"/>
        <v>0</v>
      </c>
      <c r="AJ339" s="53" t="str">
        <f>IFERROR(AI339/AO339,"")</f>
        <v/>
      </c>
      <c r="AK339" s="107" t="str">
        <f t="shared" si="843"/>
        <v>-</v>
      </c>
      <c r="AL339" s="128">
        <f>AR339</f>
        <v>52</v>
      </c>
      <c r="AM339" s="121">
        <f>IFERROR(AL339/AP339,"")</f>
        <v>0.32911392405063289</v>
      </c>
      <c r="AN339" s="44">
        <f>COUNT(C333:AG333)</f>
        <v>31</v>
      </c>
      <c r="AO339" s="111">
        <f t="shared" ref="AO339:AO342" si="844">IF(OR(B339="-",B339=""),0,IFERROR(AN339-AH339,))</f>
        <v>0</v>
      </c>
      <c r="AP339" s="75">
        <f t="shared" ref="AP339:AP342" si="845">AO339+AP327</f>
        <v>158</v>
      </c>
      <c r="AQ339" s="75">
        <f>COUNTIF(C339:AG339,"○")</f>
        <v>0</v>
      </c>
      <c r="AR339" s="75">
        <f t="shared" ref="AR339:AR341" si="846">AR327+AQ339</f>
        <v>52</v>
      </c>
      <c r="AS339" s="49"/>
    </row>
    <row r="340" spans="1:45" s="4" customFormat="1" ht="20.100000000000001" hidden="1" customHeight="1" outlineLevel="1" x14ac:dyDescent="0.15">
      <c r="B340" s="60" t="str">
        <f>IF($U$5&lt;&gt;"",$U$5,"-")</f>
        <v>-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77"/>
      <c r="AH340" s="130" t="str">
        <f t="shared" si="841"/>
        <v>-</v>
      </c>
      <c r="AI340" s="65">
        <f t="shared" si="842"/>
        <v>0</v>
      </c>
      <c r="AJ340" s="53" t="str">
        <f t="shared" ref="AJ340:AJ341" si="847">IFERROR(AI340/AO340,"")</f>
        <v/>
      </c>
      <c r="AK340" s="107" t="str">
        <f t="shared" si="843"/>
        <v>-</v>
      </c>
      <c r="AL340" s="128">
        <f>AR340</f>
        <v>0</v>
      </c>
      <c r="AM340" s="121" t="str">
        <f>IFERROR(AL340/AP340,"")</f>
        <v/>
      </c>
      <c r="AN340" s="44">
        <f>COUNT(C333:AG333)</f>
        <v>31</v>
      </c>
      <c r="AO340" s="111">
        <f t="shared" si="844"/>
        <v>0</v>
      </c>
      <c r="AP340" s="75">
        <f t="shared" si="845"/>
        <v>0</v>
      </c>
      <c r="AQ340" s="75">
        <f>COUNTIF(C340:AG340,"○")</f>
        <v>0</v>
      </c>
      <c r="AR340" s="75">
        <f t="shared" si="846"/>
        <v>0</v>
      </c>
      <c r="AS340" s="49"/>
    </row>
    <row r="341" spans="1:45" s="4" customFormat="1" ht="20.100000000000001" hidden="1" customHeight="1" outlineLevel="1" x14ac:dyDescent="0.15">
      <c r="B341" s="60" t="str">
        <f>IF($V$5&lt;&gt;"",$V$5,"-")</f>
        <v>-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77"/>
      <c r="AH341" s="130" t="str">
        <f t="shared" si="841"/>
        <v>-</v>
      </c>
      <c r="AI341" s="65">
        <f t="shared" si="842"/>
        <v>0</v>
      </c>
      <c r="AJ341" s="53" t="str">
        <f t="shared" si="847"/>
        <v/>
      </c>
      <c r="AK341" s="107" t="str">
        <f t="shared" si="843"/>
        <v>-</v>
      </c>
      <c r="AL341" s="128">
        <f>AR341</f>
        <v>0</v>
      </c>
      <c r="AM341" s="121" t="str">
        <f>IFERROR(AL341/AP341,"")</f>
        <v/>
      </c>
      <c r="AN341" s="44">
        <f>COUNT(C333:AG333)</f>
        <v>31</v>
      </c>
      <c r="AO341" s="111">
        <f t="shared" si="844"/>
        <v>0</v>
      </c>
      <c r="AP341" s="75">
        <f t="shared" si="845"/>
        <v>0</v>
      </c>
      <c r="AQ341" s="75">
        <f>COUNTIF(C341:AG341,"○")</f>
        <v>0</v>
      </c>
      <c r="AR341" s="75">
        <f t="shared" si="846"/>
        <v>0</v>
      </c>
      <c r="AS341" s="49"/>
    </row>
    <row r="342" spans="1:45" s="4" customFormat="1" ht="20.100000000000001" hidden="1" customHeight="1" outlineLevel="1" thickBot="1" x14ac:dyDescent="0.2">
      <c r="B342" s="61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79"/>
      <c r="AH342" s="131" t="str">
        <f t="shared" si="841"/>
        <v>-</v>
      </c>
      <c r="AI342" s="5">
        <f t="shared" si="842"/>
        <v>0</v>
      </c>
      <c r="AJ342" s="66" t="str">
        <f>IFERROR(AI342/AO342,"")</f>
        <v/>
      </c>
      <c r="AK342" s="33" t="str">
        <f t="shared" si="843"/>
        <v>-</v>
      </c>
      <c r="AL342" s="122">
        <f t="shared" ref="AL342" si="848">AR342</f>
        <v>0</v>
      </c>
      <c r="AM342" s="117" t="str">
        <f t="shared" ref="AM342" si="849">IFERROR(AL342/AP342,"")</f>
        <v/>
      </c>
      <c r="AN342" s="44">
        <f>COUNT(C333:AG333)</f>
        <v>31</v>
      </c>
      <c r="AO342" s="111">
        <f t="shared" si="844"/>
        <v>0</v>
      </c>
      <c r="AP342" s="75">
        <f t="shared" si="845"/>
        <v>0</v>
      </c>
      <c r="AQ342" s="75">
        <f t="shared" ref="AQ342" si="850">COUNTIF(C342:AG342,"○")</f>
        <v>0</v>
      </c>
      <c r="AR342" s="75">
        <f>AR330+AQ342</f>
        <v>0</v>
      </c>
      <c r="AS342" s="49"/>
    </row>
    <row r="343" spans="1:45" ht="14.25" hidden="1" outlineLevel="1" thickBot="1" x14ac:dyDescent="0.2">
      <c r="AR343" s="35"/>
    </row>
    <row r="344" spans="1:45" s="4" customFormat="1" ht="12.95" hidden="1" customHeight="1" outlineLevel="1" x14ac:dyDescent="0.15">
      <c r="A344" s="2"/>
      <c r="B344" s="85" t="s">
        <v>0</v>
      </c>
      <c r="C344" s="199">
        <f>DATE(YEAR(C332),MONTH(C332)+1,DAY(C332))</f>
        <v>46235</v>
      </c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  <c r="AA344" s="200"/>
      <c r="AB344" s="200"/>
      <c r="AC344" s="200"/>
      <c r="AD344" s="200"/>
      <c r="AE344" s="200"/>
      <c r="AF344" s="200"/>
      <c r="AG344" s="200"/>
      <c r="AH344" s="248" t="s">
        <v>17</v>
      </c>
      <c r="AI344" s="203" t="s">
        <v>48</v>
      </c>
      <c r="AJ344" s="204"/>
      <c r="AK344" s="205"/>
      <c r="AL344" s="240" t="s">
        <v>11</v>
      </c>
      <c r="AM344" s="241"/>
      <c r="AN344" s="234" t="s">
        <v>16</v>
      </c>
      <c r="AO344" s="215" t="s">
        <v>18</v>
      </c>
      <c r="AP344" s="189" t="s">
        <v>19</v>
      </c>
      <c r="AQ344" s="191"/>
      <c r="AR344" s="177"/>
    </row>
    <row r="345" spans="1:45" s="4" customFormat="1" ht="12.95" hidden="1" customHeight="1" outlineLevel="1" x14ac:dyDescent="0.15">
      <c r="A345" s="2"/>
      <c r="B345" s="12" t="s">
        <v>1</v>
      </c>
      <c r="C345" s="13">
        <f>DATE(YEAR(C344),MONTH(C344),DAY(C344))</f>
        <v>46235</v>
      </c>
      <c r="D345" s="13">
        <f>IF(MONTH(DATE(YEAR(C345),MONTH(C345),DAY(C345)+1))=MONTH($C344),DATE(YEAR(C345),MONTH(C345),DAY(C345)+1),"")</f>
        <v>46236</v>
      </c>
      <c r="E345" s="13">
        <f t="shared" ref="E345" si="851">IF(MONTH(DATE(YEAR(D345),MONTH(D345),DAY(D345)+1))=MONTH($C344),DATE(YEAR(D345),MONTH(D345),DAY(D345)+1),"")</f>
        <v>46237</v>
      </c>
      <c r="F345" s="18">
        <f t="shared" ref="F345" si="852">IF(MONTH(DATE(YEAR(E345),MONTH(E345),DAY(E345)+1))=MONTH($C344),DATE(YEAR(E345),MONTH(E345),DAY(E345)+1),"")</f>
        <v>46238</v>
      </c>
      <c r="G345" s="13">
        <f t="shared" ref="G345" si="853">IF(MONTH(DATE(YEAR(F345),MONTH(F345),DAY(F345)+1))=MONTH($C344),DATE(YEAR(F345),MONTH(F345),DAY(F345)+1),"")</f>
        <v>46239</v>
      </c>
      <c r="H345" s="13">
        <f t="shared" ref="H345" si="854">IF(MONTH(DATE(YEAR(G345),MONTH(G345),DAY(G345)+1))=MONTH($C344),DATE(YEAR(G345),MONTH(G345),DAY(G345)+1),"")</f>
        <v>46240</v>
      </c>
      <c r="I345" s="13">
        <f t="shared" ref="I345" si="855">IF(MONTH(DATE(YEAR(H345),MONTH(H345),DAY(H345)+1))=MONTH($C344),DATE(YEAR(H345),MONTH(H345),DAY(H345)+1),"")</f>
        <v>46241</v>
      </c>
      <c r="J345" s="13">
        <f t="shared" ref="J345" si="856">IF(MONTH(DATE(YEAR(I345),MONTH(I345),DAY(I345)+1))=MONTH($C344),DATE(YEAR(I345),MONTH(I345),DAY(I345)+1),"")</f>
        <v>46242</v>
      </c>
      <c r="K345" s="13">
        <f t="shared" ref="K345" si="857">IF(MONTH(DATE(YEAR(J345),MONTH(J345),DAY(J345)+1))=MONTH($C344),DATE(YEAR(J345),MONTH(J345),DAY(J345)+1),"")</f>
        <v>46243</v>
      </c>
      <c r="L345" s="13">
        <f t="shared" ref="L345" si="858">IF(MONTH(DATE(YEAR(K345),MONTH(K345),DAY(K345)+1))=MONTH($C344),DATE(YEAR(K345),MONTH(K345),DAY(K345)+1),"")</f>
        <v>46244</v>
      </c>
      <c r="M345" s="13">
        <f t="shared" ref="M345" si="859">IF(MONTH(DATE(YEAR(L345),MONTH(L345),DAY(L345)+1))=MONTH($C344),DATE(YEAR(L345),MONTH(L345),DAY(L345)+1),"")</f>
        <v>46245</v>
      </c>
      <c r="N345" s="13">
        <f t="shared" ref="N345" si="860">IF(MONTH(DATE(YEAR(M345),MONTH(M345),DAY(M345)+1))=MONTH($C344),DATE(YEAR(M345),MONTH(M345),DAY(M345)+1),"")</f>
        <v>46246</v>
      </c>
      <c r="O345" s="13">
        <f t="shared" ref="O345" si="861">IF(MONTH(DATE(YEAR(N345),MONTH(N345),DAY(N345)+1))=MONTH($C344),DATE(YEAR(N345),MONTH(N345),DAY(N345)+1),"")</f>
        <v>46247</v>
      </c>
      <c r="P345" s="13">
        <f t="shared" ref="P345" si="862">IF(MONTH(DATE(YEAR(O345),MONTH(O345),DAY(O345)+1))=MONTH($C344),DATE(YEAR(O345),MONTH(O345),DAY(O345)+1),"")</f>
        <v>46248</v>
      </c>
      <c r="Q345" s="13">
        <f t="shared" ref="Q345" si="863">IF(MONTH(DATE(YEAR(P345),MONTH(P345),DAY(P345)+1))=MONTH($C344),DATE(YEAR(P345),MONTH(P345),DAY(P345)+1),"")</f>
        <v>46249</v>
      </c>
      <c r="R345" s="13">
        <f t="shared" ref="R345" si="864">IF(MONTH(DATE(YEAR(Q345),MONTH(Q345),DAY(Q345)+1))=MONTH($C344),DATE(YEAR(Q345),MONTH(Q345),DAY(Q345)+1),"")</f>
        <v>46250</v>
      </c>
      <c r="S345" s="13">
        <f t="shared" ref="S345" si="865">IF(MONTH(DATE(YEAR(R345),MONTH(R345),DAY(R345)+1))=MONTH($C344),DATE(YEAR(R345),MONTH(R345),DAY(R345)+1),"")</f>
        <v>46251</v>
      </c>
      <c r="T345" s="13">
        <f t="shared" ref="T345" si="866">IF(MONTH(DATE(YEAR(S345),MONTH(S345),DAY(S345)+1))=MONTH($C344),DATE(YEAR(S345),MONTH(S345),DAY(S345)+1),"")</f>
        <v>46252</v>
      </c>
      <c r="U345" s="13">
        <f t="shared" ref="U345" si="867">IF(MONTH(DATE(YEAR(T345),MONTH(T345),DAY(T345)+1))=MONTH($C344),DATE(YEAR(T345),MONTH(T345),DAY(T345)+1),"")</f>
        <v>46253</v>
      </c>
      <c r="V345" s="13">
        <f t="shared" ref="V345" si="868">IF(MONTH(DATE(YEAR(U345),MONTH(U345),DAY(U345)+1))=MONTH($C344),DATE(YEAR(U345),MONTH(U345),DAY(U345)+1),"")</f>
        <v>46254</v>
      </c>
      <c r="W345" s="13">
        <f t="shared" ref="W345" si="869">IF(MONTH(DATE(YEAR(V345),MONTH(V345),DAY(V345)+1))=MONTH($C344),DATE(YEAR(V345),MONTH(V345),DAY(V345)+1),"")</f>
        <v>46255</v>
      </c>
      <c r="X345" s="13">
        <f t="shared" ref="X345" si="870">IF(MONTH(DATE(YEAR(W345),MONTH(W345),DAY(W345)+1))=MONTH($C344),DATE(YEAR(W345),MONTH(W345),DAY(W345)+1),"")</f>
        <v>46256</v>
      </c>
      <c r="Y345" s="13">
        <f t="shared" ref="Y345" si="871">IF(MONTH(DATE(YEAR(X345),MONTH(X345),DAY(X345)+1))=MONTH($C344),DATE(YEAR(X345),MONTH(X345),DAY(X345)+1),"")</f>
        <v>46257</v>
      </c>
      <c r="Z345" s="13">
        <f t="shared" ref="Z345" si="872">IF(MONTH(DATE(YEAR(Y345),MONTH(Y345),DAY(Y345)+1))=MONTH($C344),DATE(YEAR(Y345),MONTH(Y345),DAY(Y345)+1),"")</f>
        <v>46258</v>
      </c>
      <c r="AA345" s="13">
        <f t="shared" ref="AA345" si="873">IF(MONTH(DATE(YEAR(Z345),MONTH(Z345),DAY(Z345)+1))=MONTH($C344),DATE(YEAR(Z345),MONTH(Z345),DAY(Z345)+1),"")</f>
        <v>46259</v>
      </c>
      <c r="AB345" s="13">
        <f t="shared" ref="AB345" si="874">IF(MONTH(DATE(YEAR(AA345),MONTH(AA345),DAY(AA345)+1))=MONTH($C344),DATE(YEAR(AA345),MONTH(AA345),DAY(AA345)+1),"")</f>
        <v>46260</v>
      </c>
      <c r="AC345" s="13">
        <f t="shared" ref="AC345" si="875">IF(MONTH(DATE(YEAR(AB345),MONTH(AB345),DAY(AB345)+1))=MONTH($C344),DATE(YEAR(AB345),MONTH(AB345),DAY(AB345)+1),"")</f>
        <v>46261</v>
      </c>
      <c r="AD345" s="13">
        <f t="shared" ref="AD345" si="876">IF(MONTH(DATE(YEAR(AC345),MONTH(AC345),DAY(AC345)+1))=MONTH($C344),DATE(YEAR(AC345),MONTH(AC345),DAY(AC345)+1),"")</f>
        <v>46262</v>
      </c>
      <c r="AE345" s="13">
        <f t="shared" ref="AE345" si="877">IF(MONTH(DATE(YEAR(AD345),MONTH(AD345),DAY(AD345)+1))=MONTH($C344),DATE(YEAR(AD345),MONTH(AD345),DAY(AD345)+1),"")</f>
        <v>46263</v>
      </c>
      <c r="AF345" s="13">
        <f t="shared" ref="AF345" si="878">IF(MONTH(DATE(YEAR(AE345),MONTH(AE345),DAY(AE345)+1))=MONTH($C344),DATE(YEAR(AE345),MONTH(AE345),DAY(AE345)+1),"")</f>
        <v>46264</v>
      </c>
      <c r="AG345" s="32">
        <f t="shared" ref="AG345" si="879">IF(MONTH(DATE(YEAR(AF345),MONTH(AF345),DAY(AF345)+1))=MONTH($C344),DATE(YEAR(AF345),MONTH(AF345),DAY(AF345)+1),"")</f>
        <v>46265</v>
      </c>
      <c r="AH345" s="249"/>
      <c r="AI345" s="206"/>
      <c r="AJ345" s="207"/>
      <c r="AK345" s="208"/>
      <c r="AL345" s="242"/>
      <c r="AM345" s="243"/>
      <c r="AN345" s="235"/>
      <c r="AO345" s="216"/>
      <c r="AP345" s="190"/>
      <c r="AQ345" s="191"/>
      <c r="AR345" s="177"/>
    </row>
    <row r="346" spans="1:45" s="4" customFormat="1" ht="12.95" hidden="1" customHeight="1" outlineLevel="1" x14ac:dyDescent="0.15">
      <c r="A346" s="2"/>
      <c r="B346" s="12" t="s">
        <v>2</v>
      </c>
      <c r="C346" s="14" t="str">
        <f t="shared" ref="C346:AG346" si="880">TEXT(C345,"aaa")</f>
        <v>土</v>
      </c>
      <c r="D346" s="14" t="str">
        <f t="shared" si="880"/>
        <v>日</v>
      </c>
      <c r="E346" s="14" t="str">
        <f t="shared" si="880"/>
        <v>月</v>
      </c>
      <c r="F346" s="19" t="str">
        <f t="shared" si="880"/>
        <v>火</v>
      </c>
      <c r="G346" s="14" t="str">
        <f t="shared" si="880"/>
        <v>水</v>
      </c>
      <c r="H346" s="14" t="str">
        <f t="shared" si="880"/>
        <v>木</v>
      </c>
      <c r="I346" s="14" t="str">
        <f t="shared" si="880"/>
        <v>金</v>
      </c>
      <c r="J346" s="14" t="str">
        <f t="shared" si="880"/>
        <v>土</v>
      </c>
      <c r="K346" s="14" t="str">
        <f t="shared" si="880"/>
        <v>日</v>
      </c>
      <c r="L346" s="14" t="str">
        <f t="shared" si="880"/>
        <v>月</v>
      </c>
      <c r="M346" s="14" t="str">
        <f t="shared" si="880"/>
        <v>火</v>
      </c>
      <c r="N346" s="14" t="str">
        <f t="shared" si="880"/>
        <v>水</v>
      </c>
      <c r="O346" s="14" t="str">
        <f t="shared" si="880"/>
        <v>木</v>
      </c>
      <c r="P346" s="14" t="str">
        <f t="shared" si="880"/>
        <v>金</v>
      </c>
      <c r="Q346" s="14" t="str">
        <f t="shared" si="880"/>
        <v>土</v>
      </c>
      <c r="R346" s="14" t="str">
        <f t="shared" si="880"/>
        <v>日</v>
      </c>
      <c r="S346" s="14" t="str">
        <f t="shared" si="880"/>
        <v>月</v>
      </c>
      <c r="T346" s="14" t="str">
        <f t="shared" si="880"/>
        <v>火</v>
      </c>
      <c r="U346" s="14" t="str">
        <f t="shared" si="880"/>
        <v>水</v>
      </c>
      <c r="V346" s="14" t="str">
        <f t="shared" si="880"/>
        <v>木</v>
      </c>
      <c r="W346" s="14" t="str">
        <f t="shared" si="880"/>
        <v>金</v>
      </c>
      <c r="X346" s="14" t="str">
        <f t="shared" si="880"/>
        <v>土</v>
      </c>
      <c r="Y346" s="14" t="str">
        <f t="shared" si="880"/>
        <v>日</v>
      </c>
      <c r="Z346" s="14" t="str">
        <f t="shared" si="880"/>
        <v>月</v>
      </c>
      <c r="AA346" s="14" t="str">
        <f t="shared" si="880"/>
        <v>火</v>
      </c>
      <c r="AB346" s="14" t="str">
        <f t="shared" si="880"/>
        <v>水</v>
      </c>
      <c r="AC346" s="14" t="str">
        <f t="shared" si="880"/>
        <v>木</v>
      </c>
      <c r="AD346" s="14" t="str">
        <f t="shared" si="880"/>
        <v>金</v>
      </c>
      <c r="AE346" s="14" t="str">
        <f t="shared" si="880"/>
        <v>土</v>
      </c>
      <c r="AF346" s="14" t="str">
        <f t="shared" si="880"/>
        <v>日</v>
      </c>
      <c r="AG346" s="77" t="str">
        <f t="shared" si="880"/>
        <v>月</v>
      </c>
      <c r="AH346" s="249"/>
      <c r="AI346" s="193" t="s">
        <v>42</v>
      </c>
      <c r="AJ346" s="247" t="s">
        <v>12</v>
      </c>
      <c r="AK346" s="195" t="s">
        <v>49</v>
      </c>
      <c r="AL346" s="236" t="s">
        <v>42</v>
      </c>
      <c r="AM346" s="238" t="s">
        <v>13</v>
      </c>
      <c r="AN346" s="234">
        <f>COUNT(C345:AG345)</f>
        <v>31</v>
      </c>
      <c r="AO346" s="215">
        <f>AN346-AH346</f>
        <v>31</v>
      </c>
      <c r="AP346" s="215">
        <f>SUM(AO$8:AO348)</f>
        <v>1357</v>
      </c>
      <c r="AQ346" s="56"/>
      <c r="AR346" s="55"/>
    </row>
    <row r="347" spans="1:45" s="4" customFormat="1" ht="27" hidden="1" customHeight="1" outlineLevel="1" x14ac:dyDescent="0.15">
      <c r="A347" s="3"/>
      <c r="B347" s="185" t="s">
        <v>3</v>
      </c>
      <c r="C347" s="187" t="str">
        <f>IFERROR(VLOOKUP(C345,祝日一覧!$A:$C,3,FALSE),"")</f>
        <v/>
      </c>
      <c r="D347" s="187" t="str">
        <f>IFERROR(VLOOKUP(D345,祝日一覧!$A:$C,3,FALSE),"")</f>
        <v/>
      </c>
      <c r="E347" s="187" t="str">
        <f>IFERROR(VLOOKUP(E345,祝日一覧!$A:$C,3,FALSE),"")</f>
        <v/>
      </c>
      <c r="F347" s="187" t="str">
        <f>IFERROR(VLOOKUP(F345,祝日一覧!$A:$C,3,FALSE),"")</f>
        <v/>
      </c>
      <c r="G347" s="187" t="str">
        <f>IFERROR(VLOOKUP(G345,祝日一覧!$A:$C,3,FALSE),"")</f>
        <v/>
      </c>
      <c r="H347" s="187" t="str">
        <f>IFERROR(VLOOKUP(H345,祝日一覧!$A:$C,3,FALSE),"")</f>
        <v/>
      </c>
      <c r="I347" s="187" t="str">
        <f>IFERROR(VLOOKUP(I345,祝日一覧!$A:$C,3,FALSE),"")</f>
        <v/>
      </c>
      <c r="J347" s="187" t="str">
        <f>IFERROR(VLOOKUP(J345,祝日一覧!$A:$C,3,FALSE),"")</f>
        <v/>
      </c>
      <c r="K347" s="187" t="str">
        <f>IFERROR(VLOOKUP(K345,祝日一覧!$A:$C,3,FALSE),"")</f>
        <v/>
      </c>
      <c r="L347" s="187" t="str">
        <f>IFERROR(VLOOKUP(L345,祝日一覧!$A:$C,3,FALSE),"")</f>
        <v/>
      </c>
      <c r="M347" s="187" t="str">
        <f>IFERROR(VLOOKUP(M345,祝日一覧!$A:$C,3,FALSE),"")</f>
        <v>山の日</v>
      </c>
      <c r="N347" s="187" t="str">
        <f>IFERROR(VLOOKUP(N345,祝日一覧!$A:$C,3,FALSE),"")</f>
        <v/>
      </c>
      <c r="O347" s="187" t="str">
        <f>IFERROR(VLOOKUP(O345,祝日一覧!$A:$C,3,FALSE),"")</f>
        <v/>
      </c>
      <c r="P347" s="187" t="str">
        <f>IFERROR(VLOOKUP(P345,祝日一覧!$A:$C,3,FALSE),"")</f>
        <v/>
      </c>
      <c r="Q347" s="187" t="str">
        <f>IFERROR(VLOOKUP(Q345,祝日一覧!$A:$C,3,FALSE),"")</f>
        <v/>
      </c>
      <c r="R347" s="187" t="str">
        <f>IFERROR(VLOOKUP(R345,祝日一覧!$A:$C,3,FALSE),"")</f>
        <v/>
      </c>
      <c r="S347" s="187" t="str">
        <f>IFERROR(VLOOKUP(S345,祝日一覧!$A:$C,3,FALSE),"")</f>
        <v/>
      </c>
      <c r="T347" s="187" t="str">
        <f>IFERROR(VLOOKUP(T345,祝日一覧!$A:$C,3,FALSE),"")</f>
        <v/>
      </c>
      <c r="U347" s="187" t="str">
        <f>IFERROR(VLOOKUP(U345,祝日一覧!$A:$C,3,FALSE),"")</f>
        <v/>
      </c>
      <c r="V347" s="187" t="str">
        <f>IFERROR(VLOOKUP(V345,祝日一覧!$A:$C,3,FALSE),"")</f>
        <v/>
      </c>
      <c r="W347" s="187" t="str">
        <f>IFERROR(VLOOKUP(W345,祝日一覧!$A:$C,3,FALSE),"")</f>
        <v/>
      </c>
      <c r="X347" s="187" t="str">
        <f>IFERROR(VLOOKUP(X345,祝日一覧!$A:$C,3,FALSE),"")</f>
        <v/>
      </c>
      <c r="Y347" s="187" t="str">
        <f>IFERROR(VLOOKUP(Y345,祝日一覧!$A:$C,3,FALSE),"")</f>
        <v/>
      </c>
      <c r="Z347" s="187" t="str">
        <f>IFERROR(VLOOKUP(Z345,祝日一覧!$A:$C,3,FALSE),"")</f>
        <v/>
      </c>
      <c r="AA347" s="187" t="str">
        <f>IFERROR(VLOOKUP(AA345,祝日一覧!$A:$C,3,FALSE),"")</f>
        <v/>
      </c>
      <c r="AB347" s="187" t="str">
        <f>IFERROR(VLOOKUP(AB345,祝日一覧!$A:$C,3,FALSE),"")</f>
        <v/>
      </c>
      <c r="AC347" s="187" t="str">
        <f>IFERROR(VLOOKUP(AC345,祝日一覧!$A:$C,3,FALSE),"")</f>
        <v/>
      </c>
      <c r="AD347" s="187" t="str">
        <f>IFERROR(VLOOKUP(AD345,祝日一覧!$A:$C,3,FALSE),"")</f>
        <v/>
      </c>
      <c r="AE347" s="187" t="str">
        <f>IFERROR(VLOOKUP(AE345,祝日一覧!$A:$C,3,FALSE),"")</f>
        <v/>
      </c>
      <c r="AF347" s="187" t="str">
        <f>IFERROR(VLOOKUP(AF345,祝日一覧!$A:$C,3,FALSE),"")</f>
        <v/>
      </c>
      <c r="AG347" s="229" t="str">
        <f>IFERROR(VLOOKUP(AG345,祝日一覧!$A:$C,3,FALSE),"")</f>
        <v/>
      </c>
      <c r="AH347" s="249"/>
      <c r="AI347" s="193"/>
      <c r="AJ347" s="247"/>
      <c r="AK347" s="195"/>
      <c r="AL347" s="237"/>
      <c r="AM347" s="239"/>
      <c r="AN347" s="235"/>
      <c r="AO347" s="216"/>
      <c r="AP347" s="216"/>
      <c r="AQ347" s="57"/>
      <c r="AR347" s="58"/>
    </row>
    <row r="348" spans="1:45" s="4" customFormat="1" ht="20.100000000000001" hidden="1" customHeight="1" outlineLevel="1" thickBot="1" x14ac:dyDescent="0.2">
      <c r="B348" s="228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  <c r="AA348" s="227"/>
      <c r="AB348" s="227"/>
      <c r="AC348" s="227"/>
      <c r="AD348" s="227"/>
      <c r="AE348" s="227"/>
      <c r="AF348" s="227"/>
      <c r="AG348" s="230"/>
      <c r="AH348" s="250"/>
      <c r="AI348" s="5"/>
      <c r="AJ348" s="66" t="e">
        <f>AVERAGE(AJ349:AJ354)</f>
        <v>#DIV/0!</v>
      </c>
      <c r="AK348" s="33" t="e">
        <f>IF(AJ348&gt;=0.285,"達成","未")</f>
        <v>#DIV/0!</v>
      </c>
      <c r="AL348" s="116"/>
      <c r="AM348" s="117">
        <f>AVERAGE(AM349:AM353)</f>
        <v>0.32700421940928265</v>
      </c>
      <c r="AN348" s="109" t="s">
        <v>69</v>
      </c>
      <c r="AO348" s="93" t="s">
        <v>70</v>
      </c>
      <c r="AP348" s="94" t="s">
        <v>71</v>
      </c>
      <c r="AQ348" s="96" t="s">
        <v>72</v>
      </c>
      <c r="AR348" s="96" t="s">
        <v>59</v>
      </c>
      <c r="AS348" s="88" t="s">
        <v>68</v>
      </c>
    </row>
    <row r="349" spans="1:45" s="4" customFormat="1" ht="20.100000000000001" hidden="1" customHeight="1" outlineLevel="1" x14ac:dyDescent="0.15">
      <c r="B349" s="69" t="str">
        <f>IF($R$5&lt;&gt;"",$R$5,"-")</f>
        <v>松江　氏</v>
      </c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98"/>
      <c r="AH349" s="132" t="str">
        <f t="shared" ref="AH349:AH354" si="881">IF(B349="-",B349,"手入力")</f>
        <v>手入力</v>
      </c>
      <c r="AI349" s="63">
        <f t="shared" ref="AI349:AI354" si="882">AQ349</f>
        <v>0</v>
      </c>
      <c r="AJ349" s="64" t="str">
        <f>IFERROR(AI349/AO349,"")</f>
        <v/>
      </c>
      <c r="AK349" s="106" t="str">
        <f>IFERROR(IF(B349="-",B349,IF(AI349/AO349&gt;=0.285,"達成","未")),"-")</f>
        <v>-</v>
      </c>
      <c r="AL349" s="126">
        <f>AR349</f>
        <v>52</v>
      </c>
      <c r="AM349" s="127">
        <f>IFERROR(AL349/AP349,"")</f>
        <v>0.32911392405063289</v>
      </c>
      <c r="AN349" s="44">
        <f>COUNT(C345:AG345)</f>
        <v>31</v>
      </c>
      <c r="AO349" s="111">
        <f>IF(OR(B349="-",B349=""),0,IFERROR(AN349-AH349,))</f>
        <v>0</v>
      </c>
      <c r="AP349" s="75">
        <f>AO349+AP337</f>
        <v>158</v>
      </c>
      <c r="AQ349" s="74">
        <f>COUNTIF(C349:AG349,"○")</f>
        <v>0</v>
      </c>
      <c r="AR349" s="74">
        <f>AR337+AQ349</f>
        <v>52</v>
      </c>
      <c r="AS349" s="76">
        <f>IF(AS350&gt;=1,0,IF(SUM(AO349:AO354)=0,1,IF(AK348="達成",1,0)))</f>
        <v>0</v>
      </c>
    </row>
    <row r="350" spans="1:45" s="4" customFormat="1" ht="20.100000000000001" hidden="1" customHeight="1" outlineLevel="1" x14ac:dyDescent="0.15">
      <c r="B350" s="60" t="str">
        <f>IF($S$5&lt;&gt;"",$S$5,"-")</f>
        <v>大田　氏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77"/>
      <c r="AH350" s="130" t="str">
        <f t="shared" si="881"/>
        <v>手入力</v>
      </c>
      <c r="AI350" s="65">
        <f t="shared" si="882"/>
        <v>0</v>
      </c>
      <c r="AJ350" s="53" t="str">
        <f>IFERROR(AI350/AO350,"")</f>
        <v/>
      </c>
      <c r="AK350" s="107" t="str">
        <f t="shared" ref="AK350:AK354" si="883">IFERROR(IF(B350="-",B350,IF(AI350/AO350&gt;=0.285,"達成","未")),"-")</f>
        <v>-</v>
      </c>
      <c r="AL350" s="128">
        <f>AR350</f>
        <v>51</v>
      </c>
      <c r="AM350" s="121">
        <f>IFERROR(AL350/AP350,"")</f>
        <v>0.32278481012658228</v>
      </c>
      <c r="AN350" s="44">
        <f>COUNT(C345:AG345)</f>
        <v>31</v>
      </c>
      <c r="AO350" s="111">
        <f>IF(OR(B350="-",B350=""),0,IFERROR(AN350-AH350,))</f>
        <v>0</v>
      </c>
      <c r="AP350" s="75">
        <f>AO350+AP338</f>
        <v>158</v>
      </c>
      <c r="AQ350" s="75">
        <f>COUNTIF(C350:AG350,"○")</f>
        <v>0</v>
      </c>
      <c r="AR350" s="75">
        <f>AR338+AQ350</f>
        <v>51</v>
      </c>
      <c r="AS350" s="49">
        <f>COUNTIF(AH349:AH354,"手入力")</f>
        <v>3</v>
      </c>
    </row>
    <row r="351" spans="1:45" s="4" customFormat="1" ht="20.100000000000001" hidden="1" customHeight="1" outlineLevel="1" x14ac:dyDescent="0.15">
      <c r="B351" s="60" t="str">
        <f>IF($T$5&lt;&gt;"",$T$5,"-")</f>
        <v>浜田　氏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77"/>
      <c r="AH351" s="130" t="str">
        <f t="shared" si="881"/>
        <v>手入力</v>
      </c>
      <c r="AI351" s="65">
        <f t="shared" si="882"/>
        <v>0</v>
      </c>
      <c r="AJ351" s="53" t="str">
        <f>IFERROR(AI351/AO351,"")</f>
        <v/>
      </c>
      <c r="AK351" s="107" t="str">
        <f t="shared" si="883"/>
        <v>-</v>
      </c>
      <c r="AL351" s="128">
        <f>AR351</f>
        <v>52</v>
      </c>
      <c r="AM351" s="121">
        <f>IFERROR(AL351/AP351,"")</f>
        <v>0.32911392405063289</v>
      </c>
      <c r="AN351" s="44">
        <f>COUNT(C345:AG345)</f>
        <v>31</v>
      </c>
      <c r="AO351" s="111">
        <f t="shared" ref="AO351:AO354" si="884">IF(OR(B351="-",B351=""),0,IFERROR(AN351-AH351,))</f>
        <v>0</v>
      </c>
      <c r="AP351" s="75">
        <f t="shared" ref="AP351:AP354" si="885">AO351+AP339</f>
        <v>158</v>
      </c>
      <c r="AQ351" s="75">
        <f>COUNTIF(C351:AG351,"○")</f>
        <v>0</v>
      </c>
      <c r="AR351" s="75">
        <f t="shared" ref="AR351:AR353" si="886">AR339+AQ351</f>
        <v>52</v>
      </c>
      <c r="AS351" s="49"/>
    </row>
    <row r="352" spans="1:45" s="4" customFormat="1" ht="20.100000000000001" hidden="1" customHeight="1" outlineLevel="1" x14ac:dyDescent="0.15">
      <c r="B352" s="60" t="str">
        <f>IF($U$5&lt;&gt;"",$U$5,"-")</f>
        <v>-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77"/>
      <c r="AH352" s="130" t="str">
        <f t="shared" si="881"/>
        <v>-</v>
      </c>
      <c r="AI352" s="65">
        <f t="shared" si="882"/>
        <v>0</v>
      </c>
      <c r="AJ352" s="53" t="str">
        <f t="shared" ref="AJ352:AJ353" si="887">IFERROR(AI352/AO352,"")</f>
        <v/>
      </c>
      <c r="AK352" s="107" t="str">
        <f t="shared" si="883"/>
        <v>-</v>
      </c>
      <c r="AL352" s="128">
        <f>AR352</f>
        <v>0</v>
      </c>
      <c r="AM352" s="121" t="str">
        <f>IFERROR(AL352/AP352,"")</f>
        <v/>
      </c>
      <c r="AN352" s="44">
        <f>COUNT(C345:AG345)</f>
        <v>31</v>
      </c>
      <c r="AO352" s="111">
        <f t="shared" si="884"/>
        <v>0</v>
      </c>
      <c r="AP352" s="75">
        <f t="shared" si="885"/>
        <v>0</v>
      </c>
      <c r="AQ352" s="75">
        <f>COUNTIF(C352:AG352,"○")</f>
        <v>0</v>
      </c>
      <c r="AR352" s="75">
        <f t="shared" si="886"/>
        <v>0</v>
      </c>
      <c r="AS352" s="49"/>
    </row>
    <row r="353" spans="1:45" s="4" customFormat="1" ht="20.100000000000001" hidden="1" customHeight="1" outlineLevel="1" x14ac:dyDescent="0.15">
      <c r="B353" s="60" t="str">
        <f>IF($V$5&lt;&gt;"",$V$5,"-")</f>
        <v>-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77"/>
      <c r="AH353" s="130" t="str">
        <f t="shared" si="881"/>
        <v>-</v>
      </c>
      <c r="AI353" s="65">
        <f t="shared" si="882"/>
        <v>0</v>
      </c>
      <c r="AJ353" s="53" t="str">
        <f t="shared" si="887"/>
        <v/>
      </c>
      <c r="AK353" s="107" t="str">
        <f t="shared" si="883"/>
        <v>-</v>
      </c>
      <c r="AL353" s="128">
        <f>AR353</f>
        <v>0</v>
      </c>
      <c r="AM353" s="121" t="str">
        <f>IFERROR(AL353/AP353,"")</f>
        <v/>
      </c>
      <c r="AN353" s="44">
        <f>COUNT(C345:AG345)</f>
        <v>31</v>
      </c>
      <c r="AO353" s="111">
        <f t="shared" si="884"/>
        <v>0</v>
      </c>
      <c r="AP353" s="75">
        <f t="shared" si="885"/>
        <v>0</v>
      </c>
      <c r="AQ353" s="75">
        <f>COUNTIF(C353:AG353,"○")</f>
        <v>0</v>
      </c>
      <c r="AR353" s="75">
        <f t="shared" si="886"/>
        <v>0</v>
      </c>
      <c r="AS353" s="49"/>
    </row>
    <row r="354" spans="1:45" s="4" customFormat="1" ht="20.100000000000001" hidden="1" customHeight="1" outlineLevel="1" thickBot="1" x14ac:dyDescent="0.2">
      <c r="B354" s="61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79"/>
      <c r="AH354" s="131" t="str">
        <f t="shared" si="881"/>
        <v>-</v>
      </c>
      <c r="AI354" s="5">
        <f t="shared" si="882"/>
        <v>0</v>
      </c>
      <c r="AJ354" s="66" t="str">
        <f>IFERROR(AI354/AO354,"")</f>
        <v/>
      </c>
      <c r="AK354" s="33" t="str">
        <f t="shared" si="883"/>
        <v>-</v>
      </c>
      <c r="AL354" s="122">
        <f t="shared" ref="AL354" si="888">AR354</f>
        <v>0</v>
      </c>
      <c r="AM354" s="117" t="str">
        <f t="shared" ref="AM354" si="889">IFERROR(AL354/AP354,"")</f>
        <v/>
      </c>
      <c r="AN354" s="44">
        <f>COUNT(C345:AG345)</f>
        <v>31</v>
      </c>
      <c r="AO354" s="111">
        <f t="shared" si="884"/>
        <v>0</v>
      </c>
      <c r="AP354" s="75">
        <f t="shared" si="885"/>
        <v>0</v>
      </c>
      <c r="AQ354" s="75">
        <f t="shared" ref="AQ354" si="890">COUNTIF(C354:AG354,"○")</f>
        <v>0</v>
      </c>
      <c r="AR354" s="75">
        <f>AR342+AQ354</f>
        <v>0</v>
      </c>
      <c r="AS354" s="49"/>
    </row>
    <row r="355" spans="1:45" ht="14.25" hidden="1" outlineLevel="1" thickBot="1" x14ac:dyDescent="0.2">
      <c r="AR355" s="35"/>
    </row>
    <row r="356" spans="1:45" s="4" customFormat="1" ht="12.95" hidden="1" customHeight="1" outlineLevel="1" x14ac:dyDescent="0.15">
      <c r="A356" s="2"/>
      <c r="B356" s="85" t="s">
        <v>0</v>
      </c>
      <c r="C356" s="199">
        <f>DATE(YEAR(C344),MONTH(C344)+1,DAY(C344))</f>
        <v>46266</v>
      </c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48" t="s">
        <v>17</v>
      </c>
      <c r="AI356" s="203" t="s">
        <v>48</v>
      </c>
      <c r="AJ356" s="204"/>
      <c r="AK356" s="205"/>
      <c r="AL356" s="240" t="s">
        <v>11</v>
      </c>
      <c r="AM356" s="241"/>
      <c r="AN356" s="234" t="s">
        <v>16</v>
      </c>
      <c r="AO356" s="215" t="s">
        <v>18</v>
      </c>
      <c r="AP356" s="189" t="s">
        <v>19</v>
      </c>
      <c r="AQ356" s="191"/>
      <c r="AR356" s="177"/>
    </row>
    <row r="357" spans="1:45" s="4" customFormat="1" ht="12.95" hidden="1" customHeight="1" outlineLevel="1" x14ac:dyDescent="0.15">
      <c r="A357" s="2"/>
      <c r="B357" s="12" t="s">
        <v>1</v>
      </c>
      <c r="C357" s="13">
        <f>DATE(YEAR(C356),MONTH(C356),DAY(C356))</f>
        <v>46266</v>
      </c>
      <c r="D357" s="13">
        <f>IF(MONTH(DATE(YEAR(C357),MONTH(C357),DAY(C357)+1))=MONTH($C356),DATE(YEAR(C357),MONTH(C357),DAY(C357)+1),"")</f>
        <v>46267</v>
      </c>
      <c r="E357" s="13">
        <f t="shared" ref="E357" si="891">IF(MONTH(DATE(YEAR(D357),MONTH(D357),DAY(D357)+1))=MONTH($C356),DATE(YEAR(D357),MONTH(D357),DAY(D357)+1),"")</f>
        <v>46268</v>
      </c>
      <c r="F357" s="18">
        <f t="shared" ref="F357" si="892">IF(MONTH(DATE(YEAR(E357),MONTH(E357),DAY(E357)+1))=MONTH($C356),DATE(YEAR(E357),MONTH(E357),DAY(E357)+1),"")</f>
        <v>46269</v>
      </c>
      <c r="G357" s="13">
        <f t="shared" ref="G357" si="893">IF(MONTH(DATE(YEAR(F357),MONTH(F357),DAY(F357)+1))=MONTH($C356),DATE(YEAR(F357),MONTH(F357),DAY(F357)+1),"")</f>
        <v>46270</v>
      </c>
      <c r="H357" s="13">
        <f t="shared" ref="H357" si="894">IF(MONTH(DATE(YEAR(G357),MONTH(G357),DAY(G357)+1))=MONTH($C356),DATE(YEAR(G357),MONTH(G357),DAY(G357)+1),"")</f>
        <v>46271</v>
      </c>
      <c r="I357" s="13">
        <f t="shared" ref="I357" si="895">IF(MONTH(DATE(YEAR(H357),MONTH(H357),DAY(H357)+1))=MONTH($C356),DATE(YEAR(H357),MONTH(H357),DAY(H357)+1),"")</f>
        <v>46272</v>
      </c>
      <c r="J357" s="13">
        <f t="shared" ref="J357" si="896">IF(MONTH(DATE(YEAR(I357),MONTH(I357),DAY(I357)+1))=MONTH($C356),DATE(YEAR(I357),MONTH(I357),DAY(I357)+1),"")</f>
        <v>46273</v>
      </c>
      <c r="K357" s="13">
        <f t="shared" ref="K357" si="897">IF(MONTH(DATE(YEAR(J357),MONTH(J357),DAY(J357)+1))=MONTH($C356),DATE(YEAR(J357),MONTH(J357),DAY(J357)+1),"")</f>
        <v>46274</v>
      </c>
      <c r="L357" s="13">
        <f t="shared" ref="L357" si="898">IF(MONTH(DATE(YEAR(K357),MONTH(K357),DAY(K357)+1))=MONTH($C356),DATE(YEAR(K357),MONTH(K357),DAY(K357)+1),"")</f>
        <v>46275</v>
      </c>
      <c r="M357" s="13">
        <f t="shared" ref="M357" si="899">IF(MONTH(DATE(YEAR(L357),MONTH(L357),DAY(L357)+1))=MONTH($C356),DATE(YEAR(L357),MONTH(L357),DAY(L357)+1),"")</f>
        <v>46276</v>
      </c>
      <c r="N357" s="13">
        <f t="shared" ref="N357" si="900">IF(MONTH(DATE(YEAR(M357),MONTH(M357),DAY(M357)+1))=MONTH($C356),DATE(YEAR(M357),MONTH(M357),DAY(M357)+1),"")</f>
        <v>46277</v>
      </c>
      <c r="O357" s="13">
        <f t="shared" ref="O357" si="901">IF(MONTH(DATE(YEAR(N357),MONTH(N357),DAY(N357)+1))=MONTH($C356),DATE(YEAR(N357),MONTH(N357),DAY(N357)+1),"")</f>
        <v>46278</v>
      </c>
      <c r="P357" s="13">
        <f t="shared" ref="P357" si="902">IF(MONTH(DATE(YEAR(O357),MONTH(O357),DAY(O357)+1))=MONTH($C356),DATE(YEAR(O357),MONTH(O357),DAY(O357)+1),"")</f>
        <v>46279</v>
      </c>
      <c r="Q357" s="13">
        <f t="shared" ref="Q357" si="903">IF(MONTH(DATE(YEAR(P357),MONTH(P357),DAY(P357)+1))=MONTH($C356),DATE(YEAR(P357),MONTH(P357),DAY(P357)+1),"")</f>
        <v>46280</v>
      </c>
      <c r="R357" s="13">
        <f t="shared" ref="R357" si="904">IF(MONTH(DATE(YEAR(Q357),MONTH(Q357),DAY(Q357)+1))=MONTH($C356),DATE(YEAR(Q357),MONTH(Q357),DAY(Q357)+1),"")</f>
        <v>46281</v>
      </c>
      <c r="S357" s="13">
        <f t="shared" ref="S357" si="905">IF(MONTH(DATE(YEAR(R357),MONTH(R357),DAY(R357)+1))=MONTH($C356),DATE(YEAR(R357),MONTH(R357),DAY(R357)+1),"")</f>
        <v>46282</v>
      </c>
      <c r="T357" s="13">
        <f t="shared" ref="T357" si="906">IF(MONTH(DATE(YEAR(S357),MONTH(S357),DAY(S357)+1))=MONTH($C356),DATE(YEAR(S357),MONTH(S357),DAY(S357)+1),"")</f>
        <v>46283</v>
      </c>
      <c r="U357" s="13">
        <f t="shared" ref="U357" si="907">IF(MONTH(DATE(YEAR(T357),MONTH(T357),DAY(T357)+1))=MONTH($C356),DATE(YEAR(T357),MONTH(T357),DAY(T357)+1),"")</f>
        <v>46284</v>
      </c>
      <c r="V357" s="13">
        <f t="shared" ref="V357" si="908">IF(MONTH(DATE(YEAR(U357),MONTH(U357),DAY(U357)+1))=MONTH($C356),DATE(YEAR(U357),MONTH(U357),DAY(U357)+1),"")</f>
        <v>46285</v>
      </c>
      <c r="W357" s="13">
        <f t="shared" ref="W357" si="909">IF(MONTH(DATE(YEAR(V357),MONTH(V357),DAY(V357)+1))=MONTH($C356),DATE(YEAR(V357),MONTH(V357),DAY(V357)+1),"")</f>
        <v>46286</v>
      </c>
      <c r="X357" s="13">
        <f t="shared" ref="X357" si="910">IF(MONTH(DATE(YEAR(W357),MONTH(W357),DAY(W357)+1))=MONTH($C356),DATE(YEAR(W357),MONTH(W357),DAY(W357)+1),"")</f>
        <v>46287</v>
      </c>
      <c r="Y357" s="13">
        <f t="shared" ref="Y357" si="911">IF(MONTH(DATE(YEAR(X357),MONTH(X357),DAY(X357)+1))=MONTH($C356),DATE(YEAR(X357),MONTH(X357),DAY(X357)+1),"")</f>
        <v>46288</v>
      </c>
      <c r="Z357" s="13">
        <f t="shared" ref="Z357" si="912">IF(MONTH(DATE(YEAR(Y357),MONTH(Y357),DAY(Y357)+1))=MONTH($C356),DATE(YEAR(Y357),MONTH(Y357),DAY(Y357)+1),"")</f>
        <v>46289</v>
      </c>
      <c r="AA357" s="13">
        <f t="shared" ref="AA357" si="913">IF(MONTH(DATE(YEAR(Z357),MONTH(Z357),DAY(Z357)+1))=MONTH($C356),DATE(YEAR(Z357),MONTH(Z357),DAY(Z357)+1),"")</f>
        <v>46290</v>
      </c>
      <c r="AB357" s="13">
        <f t="shared" ref="AB357" si="914">IF(MONTH(DATE(YEAR(AA357),MONTH(AA357),DAY(AA357)+1))=MONTH($C356),DATE(YEAR(AA357),MONTH(AA357),DAY(AA357)+1),"")</f>
        <v>46291</v>
      </c>
      <c r="AC357" s="13">
        <f t="shared" ref="AC357" si="915">IF(MONTH(DATE(YEAR(AB357),MONTH(AB357),DAY(AB357)+1))=MONTH($C356),DATE(YEAR(AB357),MONTH(AB357),DAY(AB357)+1),"")</f>
        <v>46292</v>
      </c>
      <c r="AD357" s="13">
        <f t="shared" ref="AD357" si="916">IF(MONTH(DATE(YEAR(AC357),MONTH(AC357),DAY(AC357)+1))=MONTH($C356),DATE(YEAR(AC357),MONTH(AC357),DAY(AC357)+1),"")</f>
        <v>46293</v>
      </c>
      <c r="AE357" s="13">
        <f t="shared" ref="AE357" si="917">IF(MONTH(DATE(YEAR(AD357),MONTH(AD357),DAY(AD357)+1))=MONTH($C356),DATE(YEAR(AD357),MONTH(AD357),DAY(AD357)+1),"")</f>
        <v>46294</v>
      </c>
      <c r="AF357" s="13">
        <f t="shared" ref="AF357" si="918">IF(MONTH(DATE(YEAR(AE357),MONTH(AE357),DAY(AE357)+1))=MONTH($C356),DATE(YEAR(AE357),MONTH(AE357),DAY(AE357)+1),"")</f>
        <v>46295</v>
      </c>
      <c r="AG357" s="32" t="str">
        <f t="shared" ref="AG357" si="919">IF(MONTH(DATE(YEAR(AF357),MONTH(AF357),DAY(AF357)+1))=MONTH($C356),DATE(YEAR(AF357),MONTH(AF357),DAY(AF357)+1),"")</f>
        <v/>
      </c>
      <c r="AH357" s="249"/>
      <c r="AI357" s="206"/>
      <c r="AJ357" s="207"/>
      <c r="AK357" s="208"/>
      <c r="AL357" s="242"/>
      <c r="AM357" s="243"/>
      <c r="AN357" s="235"/>
      <c r="AO357" s="216"/>
      <c r="AP357" s="190"/>
      <c r="AQ357" s="191"/>
      <c r="AR357" s="177"/>
    </row>
    <row r="358" spans="1:45" s="4" customFormat="1" ht="12.95" hidden="1" customHeight="1" outlineLevel="1" x14ac:dyDescent="0.15">
      <c r="A358" s="2"/>
      <c r="B358" s="12" t="s">
        <v>2</v>
      </c>
      <c r="C358" s="14" t="str">
        <f t="shared" ref="C358:AG358" si="920">TEXT(C357,"aaa")</f>
        <v>火</v>
      </c>
      <c r="D358" s="14" t="str">
        <f t="shared" si="920"/>
        <v>水</v>
      </c>
      <c r="E358" s="14" t="str">
        <f t="shared" si="920"/>
        <v>木</v>
      </c>
      <c r="F358" s="19" t="str">
        <f t="shared" si="920"/>
        <v>金</v>
      </c>
      <c r="G358" s="14" t="str">
        <f t="shared" si="920"/>
        <v>土</v>
      </c>
      <c r="H358" s="14" t="str">
        <f t="shared" si="920"/>
        <v>日</v>
      </c>
      <c r="I358" s="14" t="str">
        <f t="shared" si="920"/>
        <v>月</v>
      </c>
      <c r="J358" s="14" t="str">
        <f t="shared" si="920"/>
        <v>火</v>
      </c>
      <c r="K358" s="14" t="str">
        <f t="shared" si="920"/>
        <v>水</v>
      </c>
      <c r="L358" s="14" t="str">
        <f t="shared" si="920"/>
        <v>木</v>
      </c>
      <c r="M358" s="14" t="str">
        <f t="shared" si="920"/>
        <v>金</v>
      </c>
      <c r="N358" s="14" t="str">
        <f t="shared" si="920"/>
        <v>土</v>
      </c>
      <c r="O358" s="14" t="str">
        <f t="shared" si="920"/>
        <v>日</v>
      </c>
      <c r="P358" s="14" t="str">
        <f t="shared" si="920"/>
        <v>月</v>
      </c>
      <c r="Q358" s="14" t="str">
        <f t="shared" si="920"/>
        <v>火</v>
      </c>
      <c r="R358" s="14" t="str">
        <f t="shared" si="920"/>
        <v>水</v>
      </c>
      <c r="S358" s="14" t="str">
        <f t="shared" si="920"/>
        <v>木</v>
      </c>
      <c r="T358" s="14" t="str">
        <f t="shared" si="920"/>
        <v>金</v>
      </c>
      <c r="U358" s="14" t="str">
        <f t="shared" si="920"/>
        <v>土</v>
      </c>
      <c r="V358" s="14" t="str">
        <f t="shared" si="920"/>
        <v>日</v>
      </c>
      <c r="W358" s="14" t="str">
        <f t="shared" si="920"/>
        <v>月</v>
      </c>
      <c r="X358" s="14" t="str">
        <f t="shared" si="920"/>
        <v>火</v>
      </c>
      <c r="Y358" s="14" t="str">
        <f t="shared" si="920"/>
        <v>水</v>
      </c>
      <c r="Z358" s="14" t="str">
        <f t="shared" si="920"/>
        <v>木</v>
      </c>
      <c r="AA358" s="14" t="str">
        <f t="shared" si="920"/>
        <v>金</v>
      </c>
      <c r="AB358" s="14" t="str">
        <f t="shared" si="920"/>
        <v>土</v>
      </c>
      <c r="AC358" s="14" t="str">
        <f t="shared" si="920"/>
        <v>日</v>
      </c>
      <c r="AD358" s="14" t="str">
        <f t="shared" si="920"/>
        <v>月</v>
      </c>
      <c r="AE358" s="14" t="str">
        <f t="shared" si="920"/>
        <v>火</v>
      </c>
      <c r="AF358" s="14" t="str">
        <f t="shared" si="920"/>
        <v>水</v>
      </c>
      <c r="AG358" s="77" t="str">
        <f t="shared" si="920"/>
        <v/>
      </c>
      <c r="AH358" s="249"/>
      <c r="AI358" s="193" t="s">
        <v>42</v>
      </c>
      <c r="AJ358" s="247" t="s">
        <v>12</v>
      </c>
      <c r="AK358" s="195" t="s">
        <v>49</v>
      </c>
      <c r="AL358" s="236" t="s">
        <v>42</v>
      </c>
      <c r="AM358" s="238" t="s">
        <v>13</v>
      </c>
      <c r="AN358" s="234">
        <f>COUNT(C357:AG357)</f>
        <v>30</v>
      </c>
      <c r="AO358" s="215">
        <f>AN358-AH358</f>
        <v>30</v>
      </c>
      <c r="AP358" s="215">
        <f>SUM(AO$8:AO360)</f>
        <v>1387</v>
      </c>
      <c r="AQ358" s="56"/>
      <c r="AR358" s="55"/>
    </row>
    <row r="359" spans="1:45" s="4" customFormat="1" ht="27" hidden="1" customHeight="1" outlineLevel="1" x14ac:dyDescent="0.15">
      <c r="A359" s="3"/>
      <c r="B359" s="185" t="s">
        <v>3</v>
      </c>
      <c r="C359" s="187" t="str">
        <f>IFERROR(VLOOKUP(C357,祝日一覧!$A:$C,3,FALSE),"")</f>
        <v/>
      </c>
      <c r="D359" s="187" t="str">
        <f>IFERROR(VLOOKUP(D357,祝日一覧!$A:$C,3,FALSE),"")</f>
        <v/>
      </c>
      <c r="E359" s="187" t="str">
        <f>IFERROR(VLOOKUP(E357,祝日一覧!$A:$C,3,FALSE),"")</f>
        <v/>
      </c>
      <c r="F359" s="187" t="str">
        <f>IFERROR(VLOOKUP(F357,祝日一覧!$A:$C,3,FALSE),"")</f>
        <v/>
      </c>
      <c r="G359" s="187" t="str">
        <f>IFERROR(VLOOKUP(G357,祝日一覧!$A:$C,3,FALSE),"")</f>
        <v/>
      </c>
      <c r="H359" s="187" t="str">
        <f>IFERROR(VLOOKUP(H357,祝日一覧!$A:$C,3,FALSE),"")</f>
        <v/>
      </c>
      <c r="I359" s="187" t="str">
        <f>IFERROR(VLOOKUP(I357,祝日一覧!$A:$C,3,FALSE),"")</f>
        <v/>
      </c>
      <c r="J359" s="187" t="str">
        <f>IFERROR(VLOOKUP(J357,祝日一覧!$A:$C,3,FALSE),"")</f>
        <v/>
      </c>
      <c r="K359" s="187" t="str">
        <f>IFERROR(VLOOKUP(K357,祝日一覧!$A:$C,3,FALSE),"")</f>
        <v/>
      </c>
      <c r="L359" s="187" t="str">
        <f>IFERROR(VLOOKUP(L357,祝日一覧!$A:$C,3,FALSE),"")</f>
        <v/>
      </c>
      <c r="M359" s="187" t="str">
        <f>IFERROR(VLOOKUP(M357,祝日一覧!$A:$C,3,FALSE),"")</f>
        <v/>
      </c>
      <c r="N359" s="187" t="str">
        <f>IFERROR(VLOOKUP(N357,祝日一覧!$A:$C,3,FALSE),"")</f>
        <v/>
      </c>
      <c r="O359" s="187" t="str">
        <f>IFERROR(VLOOKUP(O357,祝日一覧!$A:$C,3,FALSE),"")</f>
        <v/>
      </c>
      <c r="P359" s="187" t="str">
        <f>IFERROR(VLOOKUP(P357,祝日一覧!$A:$C,3,FALSE),"")</f>
        <v/>
      </c>
      <c r="Q359" s="187" t="str">
        <f>IFERROR(VLOOKUP(Q357,祝日一覧!$A:$C,3,FALSE),"")</f>
        <v/>
      </c>
      <c r="R359" s="187" t="str">
        <f>IFERROR(VLOOKUP(R357,祝日一覧!$A:$C,3,FALSE),"")</f>
        <v/>
      </c>
      <c r="S359" s="187" t="str">
        <f>IFERROR(VLOOKUP(S357,祝日一覧!$A:$C,3,FALSE),"")</f>
        <v/>
      </c>
      <c r="T359" s="187" t="str">
        <f>IFERROR(VLOOKUP(T357,祝日一覧!$A:$C,3,FALSE),"")</f>
        <v/>
      </c>
      <c r="U359" s="187" t="str">
        <f>IFERROR(VLOOKUP(U357,祝日一覧!$A:$C,3,FALSE),"")</f>
        <v/>
      </c>
      <c r="V359" s="187" t="str">
        <f>IFERROR(VLOOKUP(V357,祝日一覧!$A:$C,3,FALSE),"")</f>
        <v/>
      </c>
      <c r="W359" s="187" t="str">
        <f>IFERROR(VLOOKUP(W357,祝日一覧!$A:$C,3,FALSE),"")</f>
        <v>敬老の日</v>
      </c>
      <c r="X359" s="187" t="str">
        <f>IFERROR(VLOOKUP(X357,祝日一覧!$A:$C,3,FALSE),"")</f>
        <v>国民の休日</v>
      </c>
      <c r="Y359" s="187" t="str">
        <f>IFERROR(VLOOKUP(Y357,祝日一覧!$A:$C,3,FALSE),"")</f>
        <v>秋分の日</v>
      </c>
      <c r="Z359" s="187" t="str">
        <f>IFERROR(VLOOKUP(Z357,祝日一覧!$A:$C,3,FALSE),"")</f>
        <v/>
      </c>
      <c r="AA359" s="187" t="str">
        <f>IFERROR(VLOOKUP(AA357,祝日一覧!$A:$C,3,FALSE),"")</f>
        <v/>
      </c>
      <c r="AB359" s="187" t="str">
        <f>IFERROR(VLOOKUP(AB357,祝日一覧!$A:$C,3,FALSE),"")</f>
        <v/>
      </c>
      <c r="AC359" s="187" t="str">
        <f>IFERROR(VLOOKUP(AC357,祝日一覧!$A:$C,3,FALSE),"")</f>
        <v/>
      </c>
      <c r="AD359" s="187" t="str">
        <f>IFERROR(VLOOKUP(AD357,祝日一覧!$A:$C,3,FALSE),"")</f>
        <v/>
      </c>
      <c r="AE359" s="187" t="str">
        <f>IFERROR(VLOOKUP(AE357,祝日一覧!$A:$C,3,FALSE),"")</f>
        <v/>
      </c>
      <c r="AF359" s="187" t="str">
        <f>IFERROR(VLOOKUP(AF357,祝日一覧!$A:$C,3,FALSE),"")</f>
        <v/>
      </c>
      <c r="AG359" s="229" t="str">
        <f>IFERROR(VLOOKUP(AG357,祝日一覧!$A:$C,3,FALSE),"")</f>
        <v/>
      </c>
      <c r="AH359" s="249"/>
      <c r="AI359" s="193"/>
      <c r="AJ359" s="247"/>
      <c r="AK359" s="195"/>
      <c r="AL359" s="237"/>
      <c r="AM359" s="239"/>
      <c r="AN359" s="235"/>
      <c r="AO359" s="216"/>
      <c r="AP359" s="216"/>
      <c r="AQ359" s="57"/>
      <c r="AR359" s="58"/>
    </row>
    <row r="360" spans="1:45" s="4" customFormat="1" ht="20.100000000000001" hidden="1" customHeight="1" outlineLevel="1" thickBot="1" x14ac:dyDescent="0.2">
      <c r="B360" s="228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  <c r="AA360" s="227"/>
      <c r="AB360" s="227"/>
      <c r="AC360" s="227"/>
      <c r="AD360" s="227"/>
      <c r="AE360" s="227"/>
      <c r="AF360" s="227"/>
      <c r="AG360" s="230"/>
      <c r="AH360" s="250"/>
      <c r="AI360" s="5"/>
      <c r="AJ360" s="66" t="e">
        <f>AVERAGE(AJ361:AJ366)</f>
        <v>#DIV/0!</v>
      </c>
      <c r="AK360" s="33" t="e">
        <f>IF(AJ360&gt;=0.285,"達成","未")</f>
        <v>#DIV/0!</v>
      </c>
      <c r="AL360" s="116"/>
      <c r="AM360" s="117">
        <f>AVERAGE(AM361:AM365)</f>
        <v>0.32700421940928265</v>
      </c>
      <c r="AN360" s="109" t="s">
        <v>69</v>
      </c>
      <c r="AO360" s="93" t="s">
        <v>70</v>
      </c>
      <c r="AP360" s="94" t="s">
        <v>71</v>
      </c>
      <c r="AQ360" s="96" t="s">
        <v>72</v>
      </c>
      <c r="AR360" s="96" t="s">
        <v>59</v>
      </c>
      <c r="AS360" s="88" t="s">
        <v>68</v>
      </c>
    </row>
    <row r="361" spans="1:45" s="4" customFormat="1" ht="20.100000000000001" hidden="1" customHeight="1" outlineLevel="1" x14ac:dyDescent="0.15">
      <c r="B361" s="69" t="str">
        <f>IF($R$5&lt;&gt;"",$R$5,"-")</f>
        <v>松江　氏</v>
      </c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98"/>
      <c r="AH361" s="132" t="str">
        <f t="shared" ref="AH361:AH366" si="921">IF(B361="-",B361,"手入力")</f>
        <v>手入力</v>
      </c>
      <c r="AI361" s="63">
        <f t="shared" ref="AI361:AI366" si="922">AQ361</f>
        <v>0</v>
      </c>
      <c r="AJ361" s="64" t="str">
        <f>IFERROR(AI361/AO361,"")</f>
        <v/>
      </c>
      <c r="AK361" s="106" t="str">
        <f>IFERROR(IF(B361="-",B361,IF(AI361/AO361&gt;=0.285,"達成","未")),"-")</f>
        <v>-</v>
      </c>
      <c r="AL361" s="126">
        <f>AR361</f>
        <v>52</v>
      </c>
      <c r="AM361" s="127">
        <f>IFERROR(AL361/AP361,"")</f>
        <v>0.32911392405063289</v>
      </c>
      <c r="AN361" s="44">
        <f>COUNT(C357:AG357)</f>
        <v>30</v>
      </c>
      <c r="AO361" s="111">
        <f>IF(OR(B361="-",B361=""),0,IFERROR(AN361-AH361,))</f>
        <v>0</v>
      </c>
      <c r="AP361" s="75">
        <f>AO361+AP349</f>
        <v>158</v>
      </c>
      <c r="AQ361" s="74">
        <f>COUNTIF(C361:AG361,"○")</f>
        <v>0</v>
      </c>
      <c r="AR361" s="74">
        <f>AR349+AQ361</f>
        <v>52</v>
      </c>
      <c r="AS361" s="76">
        <f>IF(AS362&gt;=1,0,IF(SUM(AO361:AO366)=0,1,IF(AK360="達成",1,0)))</f>
        <v>0</v>
      </c>
    </row>
    <row r="362" spans="1:45" s="4" customFormat="1" ht="20.100000000000001" hidden="1" customHeight="1" outlineLevel="1" x14ac:dyDescent="0.15">
      <c r="B362" s="60" t="str">
        <f>IF($S$5&lt;&gt;"",$S$5,"-")</f>
        <v>大田　氏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77"/>
      <c r="AH362" s="130" t="str">
        <f t="shared" si="921"/>
        <v>手入力</v>
      </c>
      <c r="AI362" s="65">
        <f t="shared" si="922"/>
        <v>0</v>
      </c>
      <c r="AJ362" s="53" t="str">
        <f>IFERROR(AI362/AO362,"")</f>
        <v/>
      </c>
      <c r="AK362" s="107" t="str">
        <f t="shared" ref="AK362:AK366" si="923">IFERROR(IF(B362="-",B362,IF(AI362/AO362&gt;=0.285,"達成","未")),"-")</f>
        <v>-</v>
      </c>
      <c r="AL362" s="128">
        <f>AR362</f>
        <v>51</v>
      </c>
      <c r="AM362" s="121">
        <f>IFERROR(AL362/AP362,"")</f>
        <v>0.32278481012658228</v>
      </c>
      <c r="AN362" s="44">
        <f>COUNT(C357:AG357)</f>
        <v>30</v>
      </c>
      <c r="AO362" s="111">
        <f>IF(OR(B362="-",B362=""),0,IFERROR(AN362-AH362,))</f>
        <v>0</v>
      </c>
      <c r="AP362" s="75">
        <f>AO362+AP350</f>
        <v>158</v>
      </c>
      <c r="AQ362" s="75">
        <f>COUNTIF(C362:AG362,"○")</f>
        <v>0</v>
      </c>
      <c r="AR362" s="75">
        <f>AR350+AQ362</f>
        <v>51</v>
      </c>
      <c r="AS362" s="49">
        <f>COUNTIF(AH361:AH366,"手入力")</f>
        <v>3</v>
      </c>
    </row>
    <row r="363" spans="1:45" s="4" customFormat="1" ht="20.100000000000001" hidden="1" customHeight="1" outlineLevel="1" x14ac:dyDescent="0.15">
      <c r="B363" s="60" t="str">
        <f>IF($T$5&lt;&gt;"",$T$5,"-")</f>
        <v>浜田　氏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77"/>
      <c r="AH363" s="130" t="str">
        <f t="shared" si="921"/>
        <v>手入力</v>
      </c>
      <c r="AI363" s="65">
        <f t="shared" si="922"/>
        <v>0</v>
      </c>
      <c r="AJ363" s="53" t="str">
        <f>IFERROR(AI363/AO363,"")</f>
        <v/>
      </c>
      <c r="AK363" s="107" t="str">
        <f t="shared" si="923"/>
        <v>-</v>
      </c>
      <c r="AL363" s="128">
        <f>AR363</f>
        <v>52</v>
      </c>
      <c r="AM363" s="121">
        <f>IFERROR(AL363/AP363,"")</f>
        <v>0.32911392405063289</v>
      </c>
      <c r="AN363" s="44">
        <f>COUNT(C357:AG357)</f>
        <v>30</v>
      </c>
      <c r="AO363" s="111">
        <f t="shared" ref="AO363:AO366" si="924">IF(OR(B363="-",B363=""),0,IFERROR(AN363-AH363,))</f>
        <v>0</v>
      </c>
      <c r="AP363" s="75">
        <f t="shared" ref="AP363:AP366" si="925">AO363+AP351</f>
        <v>158</v>
      </c>
      <c r="AQ363" s="75">
        <f>COUNTIF(C363:AG363,"○")</f>
        <v>0</v>
      </c>
      <c r="AR363" s="75">
        <f t="shared" ref="AR363:AR365" si="926">AR351+AQ363</f>
        <v>52</v>
      </c>
      <c r="AS363" s="49"/>
    </row>
    <row r="364" spans="1:45" s="4" customFormat="1" ht="20.100000000000001" hidden="1" customHeight="1" outlineLevel="1" x14ac:dyDescent="0.15">
      <c r="B364" s="60" t="str">
        <f>IF($U$5&lt;&gt;"",$U$5,"-")</f>
        <v>-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77"/>
      <c r="AH364" s="130" t="str">
        <f t="shared" si="921"/>
        <v>-</v>
      </c>
      <c r="AI364" s="65">
        <f t="shared" si="922"/>
        <v>0</v>
      </c>
      <c r="AJ364" s="53" t="str">
        <f t="shared" ref="AJ364:AJ365" si="927">IFERROR(AI364/AO364,"")</f>
        <v/>
      </c>
      <c r="AK364" s="107" t="str">
        <f t="shared" si="923"/>
        <v>-</v>
      </c>
      <c r="AL364" s="128">
        <f>AR364</f>
        <v>0</v>
      </c>
      <c r="AM364" s="121" t="str">
        <f>IFERROR(AL364/AP364,"")</f>
        <v/>
      </c>
      <c r="AN364" s="44">
        <f>COUNT(C357:AG357)</f>
        <v>30</v>
      </c>
      <c r="AO364" s="111">
        <f t="shared" si="924"/>
        <v>0</v>
      </c>
      <c r="AP364" s="75">
        <f t="shared" si="925"/>
        <v>0</v>
      </c>
      <c r="AQ364" s="75">
        <f>COUNTIF(C364:AG364,"○")</f>
        <v>0</v>
      </c>
      <c r="AR364" s="75">
        <f t="shared" si="926"/>
        <v>0</v>
      </c>
      <c r="AS364" s="49"/>
    </row>
    <row r="365" spans="1:45" s="4" customFormat="1" ht="20.100000000000001" hidden="1" customHeight="1" outlineLevel="1" x14ac:dyDescent="0.15">
      <c r="B365" s="60" t="str">
        <f>IF($V$5&lt;&gt;"",$V$5,"-")</f>
        <v>-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77"/>
      <c r="AH365" s="130" t="str">
        <f t="shared" si="921"/>
        <v>-</v>
      </c>
      <c r="AI365" s="65">
        <f t="shared" si="922"/>
        <v>0</v>
      </c>
      <c r="AJ365" s="53" t="str">
        <f t="shared" si="927"/>
        <v/>
      </c>
      <c r="AK365" s="107" t="str">
        <f t="shared" si="923"/>
        <v>-</v>
      </c>
      <c r="AL365" s="128">
        <f>AR365</f>
        <v>0</v>
      </c>
      <c r="AM365" s="121" t="str">
        <f>IFERROR(AL365/AP365,"")</f>
        <v/>
      </c>
      <c r="AN365" s="44">
        <f>COUNT(C357:AG357)</f>
        <v>30</v>
      </c>
      <c r="AO365" s="111">
        <f t="shared" si="924"/>
        <v>0</v>
      </c>
      <c r="AP365" s="75">
        <f t="shared" si="925"/>
        <v>0</v>
      </c>
      <c r="AQ365" s="75">
        <f>COUNTIF(C365:AG365,"○")</f>
        <v>0</v>
      </c>
      <c r="AR365" s="75">
        <f t="shared" si="926"/>
        <v>0</v>
      </c>
      <c r="AS365" s="49"/>
    </row>
    <row r="366" spans="1:45" s="4" customFormat="1" ht="20.100000000000001" hidden="1" customHeight="1" outlineLevel="1" thickBot="1" x14ac:dyDescent="0.2">
      <c r="B366" s="61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79"/>
      <c r="AH366" s="131" t="str">
        <f t="shared" si="921"/>
        <v>-</v>
      </c>
      <c r="AI366" s="5">
        <f t="shared" si="922"/>
        <v>0</v>
      </c>
      <c r="AJ366" s="66" t="str">
        <f>IFERROR(AI366/AO366,"")</f>
        <v/>
      </c>
      <c r="AK366" s="33" t="str">
        <f t="shared" si="923"/>
        <v>-</v>
      </c>
      <c r="AL366" s="122">
        <f t="shared" ref="AL366" si="928">AR366</f>
        <v>0</v>
      </c>
      <c r="AM366" s="117" t="str">
        <f t="shared" ref="AM366" si="929">IFERROR(AL366/AP366,"")</f>
        <v/>
      </c>
      <c r="AN366" s="44">
        <f>COUNT(C357:AG357)</f>
        <v>30</v>
      </c>
      <c r="AO366" s="111">
        <f t="shared" si="924"/>
        <v>0</v>
      </c>
      <c r="AP366" s="75">
        <f t="shared" si="925"/>
        <v>0</v>
      </c>
      <c r="AQ366" s="75">
        <f t="shared" ref="AQ366" si="930">COUNTIF(C366:AG366,"○")</f>
        <v>0</v>
      </c>
      <c r="AR366" s="75">
        <f>AR354+AQ366</f>
        <v>0</v>
      </c>
      <c r="AS366" s="49"/>
    </row>
    <row r="367" spans="1:45" ht="14.25" hidden="1" outlineLevel="1" thickBot="1" x14ac:dyDescent="0.2">
      <c r="AR367" s="35"/>
    </row>
    <row r="368" spans="1:45" s="4" customFormat="1" ht="12.95" hidden="1" customHeight="1" outlineLevel="1" x14ac:dyDescent="0.15">
      <c r="A368" s="2"/>
      <c r="B368" s="85" t="s">
        <v>0</v>
      </c>
      <c r="C368" s="199">
        <f>DATE(YEAR(C356),MONTH(C356)+1,DAY(C356))</f>
        <v>46296</v>
      </c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48" t="s">
        <v>17</v>
      </c>
      <c r="AI368" s="203" t="s">
        <v>48</v>
      </c>
      <c r="AJ368" s="204"/>
      <c r="AK368" s="205"/>
      <c r="AL368" s="240" t="s">
        <v>11</v>
      </c>
      <c r="AM368" s="241"/>
      <c r="AN368" s="234" t="s">
        <v>16</v>
      </c>
      <c r="AO368" s="215" t="s">
        <v>18</v>
      </c>
      <c r="AP368" s="189" t="s">
        <v>19</v>
      </c>
      <c r="AQ368" s="191"/>
      <c r="AR368" s="177"/>
    </row>
    <row r="369" spans="1:45" s="4" customFormat="1" ht="12.95" hidden="1" customHeight="1" outlineLevel="1" x14ac:dyDescent="0.15">
      <c r="A369" s="2"/>
      <c r="B369" s="12" t="s">
        <v>1</v>
      </c>
      <c r="C369" s="13">
        <f>DATE(YEAR(C368),MONTH(C368),DAY(C368))</f>
        <v>46296</v>
      </c>
      <c r="D369" s="13">
        <f>IF(MONTH(DATE(YEAR(C369),MONTH(C369),DAY(C369)+1))=MONTH($C368),DATE(YEAR(C369),MONTH(C369),DAY(C369)+1),"")</f>
        <v>46297</v>
      </c>
      <c r="E369" s="13">
        <f t="shared" ref="E369" si="931">IF(MONTH(DATE(YEAR(D369),MONTH(D369),DAY(D369)+1))=MONTH($C368),DATE(YEAR(D369),MONTH(D369),DAY(D369)+1),"")</f>
        <v>46298</v>
      </c>
      <c r="F369" s="18">
        <f t="shared" ref="F369" si="932">IF(MONTH(DATE(YEAR(E369),MONTH(E369),DAY(E369)+1))=MONTH($C368),DATE(YEAR(E369),MONTH(E369),DAY(E369)+1),"")</f>
        <v>46299</v>
      </c>
      <c r="G369" s="13">
        <f t="shared" ref="G369" si="933">IF(MONTH(DATE(YEAR(F369),MONTH(F369),DAY(F369)+1))=MONTH($C368),DATE(YEAR(F369),MONTH(F369),DAY(F369)+1),"")</f>
        <v>46300</v>
      </c>
      <c r="H369" s="13">
        <f t="shared" ref="H369" si="934">IF(MONTH(DATE(YEAR(G369),MONTH(G369),DAY(G369)+1))=MONTH($C368),DATE(YEAR(G369),MONTH(G369),DAY(G369)+1),"")</f>
        <v>46301</v>
      </c>
      <c r="I369" s="13">
        <f t="shared" ref="I369" si="935">IF(MONTH(DATE(YEAR(H369),MONTH(H369),DAY(H369)+1))=MONTH($C368),DATE(YEAR(H369),MONTH(H369),DAY(H369)+1),"")</f>
        <v>46302</v>
      </c>
      <c r="J369" s="13">
        <f t="shared" ref="J369" si="936">IF(MONTH(DATE(YEAR(I369),MONTH(I369),DAY(I369)+1))=MONTH($C368),DATE(YEAR(I369),MONTH(I369),DAY(I369)+1),"")</f>
        <v>46303</v>
      </c>
      <c r="K369" s="13">
        <f t="shared" ref="K369" si="937">IF(MONTH(DATE(YEAR(J369),MONTH(J369),DAY(J369)+1))=MONTH($C368),DATE(YEAR(J369),MONTH(J369),DAY(J369)+1),"")</f>
        <v>46304</v>
      </c>
      <c r="L369" s="13">
        <f t="shared" ref="L369" si="938">IF(MONTH(DATE(YEAR(K369),MONTH(K369),DAY(K369)+1))=MONTH($C368),DATE(YEAR(K369),MONTH(K369),DAY(K369)+1),"")</f>
        <v>46305</v>
      </c>
      <c r="M369" s="13">
        <f t="shared" ref="M369" si="939">IF(MONTH(DATE(YEAR(L369),MONTH(L369),DAY(L369)+1))=MONTH($C368),DATE(YEAR(L369),MONTH(L369),DAY(L369)+1),"")</f>
        <v>46306</v>
      </c>
      <c r="N369" s="13">
        <f t="shared" ref="N369" si="940">IF(MONTH(DATE(YEAR(M369),MONTH(M369),DAY(M369)+1))=MONTH($C368),DATE(YEAR(M369),MONTH(M369),DAY(M369)+1),"")</f>
        <v>46307</v>
      </c>
      <c r="O369" s="13">
        <f t="shared" ref="O369" si="941">IF(MONTH(DATE(YEAR(N369),MONTH(N369),DAY(N369)+1))=MONTH($C368),DATE(YEAR(N369),MONTH(N369),DAY(N369)+1),"")</f>
        <v>46308</v>
      </c>
      <c r="P369" s="13">
        <f t="shared" ref="P369" si="942">IF(MONTH(DATE(YEAR(O369),MONTH(O369),DAY(O369)+1))=MONTH($C368),DATE(YEAR(O369),MONTH(O369),DAY(O369)+1),"")</f>
        <v>46309</v>
      </c>
      <c r="Q369" s="13">
        <f t="shared" ref="Q369" si="943">IF(MONTH(DATE(YEAR(P369),MONTH(P369),DAY(P369)+1))=MONTH($C368),DATE(YEAR(P369),MONTH(P369),DAY(P369)+1),"")</f>
        <v>46310</v>
      </c>
      <c r="R369" s="13">
        <f t="shared" ref="R369" si="944">IF(MONTH(DATE(YEAR(Q369),MONTH(Q369),DAY(Q369)+1))=MONTH($C368),DATE(YEAR(Q369),MONTH(Q369),DAY(Q369)+1),"")</f>
        <v>46311</v>
      </c>
      <c r="S369" s="13">
        <f t="shared" ref="S369" si="945">IF(MONTH(DATE(YEAR(R369),MONTH(R369),DAY(R369)+1))=MONTH($C368),DATE(YEAR(R369),MONTH(R369),DAY(R369)+1),"")</f>
        <v>46312</v>
      </c>
      <c r="T369" s="13">
        <f t="shared" ref="T369" si="946">IF(MONTH(DATE(YEAR(S369),MONTH(S369),DAY(S369)+1))=MONTH($C368),DATE(YEAR(S369),MONTH(S369),DAY(S369)+1),"")</f>
        <v>46313</v>
      </c>
      <c r="U369" s="13">
        <f t="shared" ref="U369" si="947">IF(MONTH(DATE(YEAR(T369),MONTH(T369),DAY(T369)+1))=MONTH($C368),DATE(YEAR(T369),MONTH(T369),DAY(T369)+1),"")</f>
        <v>46314</v>
      </c>
      <c r="V369" s="13">
        <f t="shared" ref="V369" si="948">IF(MONTH(DATE(YEAR(U369),MONTH(U369),DAY(U369)+1))=MONTH($C368),DATE(YEAR(U369),MONTH(U369),DAY(U369)+1),"")</f>
        <v>46315</v>
      </c>
      <c r="W369" s="13">
        <f t="shared" ref="W369" si="949">IF(MONTH(DATE(YEAR(V369),MONTH(V369),DAY(V369)+1))=MONTH($C368),DATE(YEAR(V369),MONTH(V369),DAY(V369)+1),"")</f>
        <v>46316</v>
      </c>
      <c r="X369" s="13">
        <f t="shared" ref="X369" si="950">IF(MONTH(DATE(YEAR(W369),MONTH(W369),DAY(W369)+1))=MONTH($C368),DATE(YEAR(W369),MONTH(W369),DAY(W369)+1),"")</f>
        <v>46317</v>
      </c>
      <c r="Y369" s="13">
        <f t="shared" ref="Y369" si="951">IF(MONTH(DATE(YEAR(X369),MONTH(X369),DAY(X369)+1))=MONTH($C368),DATE(YEAR(X369),MONTH(X369),DAY(X369)+1),"")</f>
        <v>46318</v>
      </c>
      <c r="Z369" s="13">
        <f t="shared" ref="Z369" si="952">IF(MONTH(DATE(YEAR(Y369),MONTH(Y369),DAY(Y369)+1))=MONTH($C368),DATE(YEAR(Y369),MONTH(Y369),DAY(Y369)+1),"")</f>
        <v>46319</v>
      </c>
      <c r="AA369" s="13">
        <f t="shared" ref="AA369" si="953">IF(MONTH(DATE(YEAR(Z369),MONTH(Z369),DAY(Z369)+1))=MONTH($C368),DATE(YEAR(Z369),MONTH(Z369),DAY(Z369)+1),"")</f>
        <v>46320</v>
      </c>
      <c r="AB369" s="13">
        <f t="shared" ref="AB369" si="954">IF(MONTH(DATE(YEAR(AA369),MONTH(AA369),DAY(AA369)+1))=MONTH($C368),DATE(YEAR(AA369),MONTH(AA369),DAY(AA369)+1),"")</f>
        <v>46321</v>
      </c>
      <c r="AC369" s="13">
        <f t="shared" ref="AC369" si="955">IF(MONTH(DATE(YEAR(AB369),MONTH(AB369),DAY(AB369)+1))=MONTH($C368),DATE(YEAR(AB369),MONTH(AB369),DAY(AB369)+1),"")</f>
        <v>46322</v>
      </c>
      <c r="AD369" s="13">
        <f t="shared" ref="AD369" si="956">IF(MONTH(DATE(YEAR(AC369),MONTH(AC369),DAY(AC369)+1))=MONTH($C368),DATE(YEAR(AC369),MONTH(AC369),DAY(AC369)+1),"")</f>
        <v>46323</v>
      </c>
      <c r="AE369" s="13">
        <f t="shared" ref="AE369" si="957">IF(MONTH(DATE(YEAR(AD369),MONTH(AD369),DAY(AD369)+1))=MONTH($C368),DATE(YEAR(AD369),MONTH(AD369),DAY(AD369)+1),"")</f>
        <v>46324</v>
      </c>
      <c r="AF369" s="13">
        <f t="shared" ref="AF369" si="958">IF(MONTH(DATE(YEAR(AE369),MONTH(AE369),DAY(AE369)+1))=MONTH($C368),DATE(YEAR(AE369),MONTH(AE369),DAY(AE369)+1),"")</f>
        <v>46325</v>
      </c>
      <c r="AG369" s="32">
        <f t="shared" ref="AG369" si="959">IF(MONTH(DATE(YEAR(AF369),MONTH(AF369),DAY(AF369)+1))=MONTH($C368),DATE(YEAR(AF369),MONTH(AF369),DAY(AF369)+1),"")</f>
        <v>46326</v>
      </c>
      <c r="AH369" s="249"/>
      <c r="AI369" s="206"/>
      <c r="AJ369" s="207"/>
      <c r="AK369" s="208"/>
      <c r="AL369" s="242"/>
      <c r="AM369" s="243"/>
      <c r="AN369" s="235"/>
      <c r="AO369" s="216"/>
      <c r="AP369" s="190"/>
      <c r="AQ369" s="191"/>
      <c r="AR369" s="177"/>
    </row>
    <row r="370" spans="1:45" s="4" customFormat="1" ht="12.95" hidden="1" customHeight="1" outlineLevel="1" x14ac:dyDescent="0.15">
      <c r="A370" s="2"/>
      <c r="B370" s="12" t="s">
        <v>2</v>
      </c>
      <c r="C370" s="14" t="str">
        <f t="shared" ref="C370:AG370" si="960">TEXT(C369,"aaa")</f>
        <v>木</v>
      </c>
      <c r="D370" s="14" t="str">
        <f t="shared" si="960"/>
        <v>金</v>
      </c>
      <c r="E370" s="14" t="str">
        <f t="shared" si="960"/>
        <v>土</v>
      </c>
      <c r="F370" s="19" t="str">
        <f t="shared" si="960"/>
        <v>日</v>
      </c>
      <c r="G370" s="14" t="str">
        <f t="shared" si="960"/>
        <v>月</v>
      </c>
      <c r="H370" s="14" t="str">
        <f t="shared" si="960"/>
        <v>火</v>
      </c>
      <c r="I370" s="14" t="str">
        <f t="shared" si="960"/>
        <v>水</v>
      </c>
      <c r="J370" s="14" t="str">
        <f t="shared" si="960"/>
        <v>木</v>
      </c>
      <c r="K370" s="14" t="str">
        <f t="shared" si="960"/>
        <v>金</v>
      </c>
      <c r="L370" s="14" t="str">
        <f t="shared" si="960"/>
        <v>土</v>
      </c>
      <c r="M370" s="14" t="str">
        <f t="shared" si="960"/>
        <v>日</v>
      </c>
      <c r="N370" s="14" t="str">
        <f t="shared" si="960"/>
        <v>月</v>
      </c>
      <c r="O370" s="14" t="str">
        <f t="shared" si="960"/>
        <v>火</v>
      </c>
      <c r="P370" s="14" t="str">
        <f t="shared" si="960"/>
        <v>水</v>
      </c>
      <c r="Q370" s="14" t="str">
        <f t="shared" si="960"/>
        <v>木</v>
      </c>
      <c r="R370" s="14" t="str">
        <f t="shared" si="960"/>
        <v>金</v>
      </c>
      <c r="S370" s="14" t="str">
        <f t="shared" si="960"/>
        <v>土</v>
      </c>
      <c r="T370" s="14" t="str">
        <f t="shared" si="960"/>
        <v>日</v>
      </c>
      <c r="U370" s="14" t="str">
        <f t="shared" si="960"/>
        <v>月</v>
      </c>
      <c r="V370" s="14" t="str">
        <f t="shared" si="960"/>
        <v>火</v>
      </c>
      <c r="W370" s="14" t="str">
        <f t="shared" si="960"/>
        <v>水</v>
      </c>
      <c r="X370" s="14" t="str">
        <f t="shared" si="960"/>
        <v>木</v>
      </c>
      <c r="Y370" s="14" t="str">
        <f t="shared" si="960"/>
        <v>金</v>
      </c>
      <c r="Z370" s="14" t="str">
        <f t="shared" si="960"/>
        <v>土</v>
      </c>
      <c r="AA370" s="14" t="str">
        <f t="shared" si="960"/>
        <v>日</v>
      </c>
      <c r="AB370" s="14" t="str">
        <f t="shared" si="960"/>
        <v>月</v>
      </c>
      <c r="AC370" s="14" t="str">
        <f t="shared" si="960"/>
        <v>火</v>
      </c>
      <c r="AD370" s="14" t="str">
        <f t="shared" si="960"/>
        <v>水</v>
      </c>
      <c r="AE370" s="14" t="str">
        <f t="shared" si="960"/>
        <v>木</v>
      </c>
      <c r="AF370" s="14" t="str">
        <f t="shared" si="960"/>
        <v>金</v>
      </c>
      <c r="AG370" s="77" t="str">
        <f t="shared" si="960"/>
        <v>土</v>
      </c>
      <c r="AH370" s="249"/>
      <c r="AI370" s="193" t="s">
        <v>42</v>
      </c>
      <c r="AJ370" s="247" t="s">
        <v>12</v>
      </c>
      <c r="AK370" s="195" t="s">
        <v>49</v>
      </c>
      <c r="AL370" s="236" t="s">
        <v>42</v>
      </c>
      <c r="AM370" s="238" t="s">
        <v>13</v>
      </c>
      <c r="AN370" s="234">
        <f>COUNT(C369:AG369)</f>
        <v>31</v>
      </c>
      <c r="AO370" s="215">
        <f>AN370-AH370</f>
        <v>31</v>
      </c>
      <c r="AP370" s="215">
        <f>SUM(AO$8:AO372)</f>
        <v>1418</v>
      </c>
      <c r="AQ370" s="56"/>
      <c r="AR370" s="55"/>
    </row>
    <row r="371" spans="1:45" s="4" customFormat="1" ht="27" hidden="1" customHeight="1" outlineLevel="1" x14ac:dyDescent="0.15">
      <c r="A371" s="3"/>
      <c r="B371" s="185" t="s">
        <v>3</v>
      </c>
      <c r="C371" s="187" t="str">
        <f>IFERROR(VLOOKUP(C369,祝日一覧!$A:$C,3,FALSE),"")</f>
        <v/>
      </c>
      <c r="D371" s="187" t="str">
        <f>IFERROR(VLOOKUP(D369,祝日一覧!$A:$C,3,FALSE),"")</f>
        <v/>
      </c>
      <c r="E371" s="187" t="str">
        <f>IFERROR(VLOOKUP(E369,祝日一覧!$A:$C,3,FALSE),"")</f>
        <v/>
      </c>
      <c r="F371" s="187" t="str">
        <f>IFERROR(VLOOKUP(F369,祝日一覧!$A:$C,3,FALSE),"")</f>
        <v/>
      </c>
      <c r="G371" s="187" t="str">
        <f>IFERROR(VLOOKUP(G369,祝日一覧!$A:$C,3,FALSE),"")</f>
        <v/>
      </c>
      <c r="H371" s="187" t="str">
        <f>IFERROR(VLOOKUP(H369,祝日一覧!$A:$C,3,FALSE),"")</f>
        <v/>
      </c>
      <c r="I371" s="187" t="str">
        <f>IFERROR(VLOOKUP(I369,祝日一覧!$A:$C,3,FALSE),"")</f>
        <v/>
      </c>
      <c r="J371" s="187" t="str">
        <f>IFERROR(VLOOKUP(J369,祝日一覧!$A:$C,3,FALSE),"")</f>
        <v/>
      </c>
      <c r="K371" s="187" t="str">
        <f>IFERROR(VLOOKUP(K369,祝日一覧!$A:$C,3,FALSE),"")</f>
        <v/>
      </c>
      <c r="L371" s="187" t="str">
        <f>IFERROR(VLOOKUP(L369,祝日一覧!$A:$C,3,FALSE),"")</f>
        <v/>
      </c>
      <c r="M371" s="187" t="str">
        <f>IFERROR(VLOOKUP(M369,祝日一覧!$A:$C,3,FALSE),"")</f>
        <v/>
      </c>
      <c r="N371" s="187" t="str">
        <f>IFERROR(VLOOKUP(N369,祝日一覧!$A:$C,3,FALSE),"")</f>
        <v>スポーツの日</v>
      </c>
      <c r="O371" s="187" t="str">
        <f>IFERROR(VLOOKUP(O369,祝日一覧!$A:$C,3,FALSE),"")</f>
        <v/>
      </c>
      <c r="P371" s="187" t="str">
        <f>IFERROR(VLOOKUP(P369,祝日一覧!$A:$C,3,FALSE),"")</f>
        <v/>
      </c>
      <c r="Q371" s="187" t="str">
        <f>IFERROR(VLOOKUP(Q369,祝日一覧!$A:$C,3,FALSE),"")</f>
        <v/>
      </c>
      <c r="R371" s="187" t="str">
        <f>IFERROR(VLOOKUP(R369,祝日一覧!$A:$C,3,FALSE),"")</f>
        <v/>
      </c>
      <c r="S371" s="187" t="str">
        <f>IFERROR(VLOOKUP(S369,祝日一覧!$A:$C,3,FALSE),"")</f>
        <v/>
      </c>
      <c r="T371" s="187" t="str">
        <f>IFERROR(VLOOKUP(T369,祝日一覧!$A:$C,3,FALSE),"")</f>
        <v/>
      </c>
      <c r="U371" s="187" t="str">
        <f>IFERROR(VLOOKUP(U369,祝日一覧!$A:$C,3,FALSE),"")</f>
        <v/>
      </c>
      <c r="V371" s="187" t="str">
        <f>IFERROR(VLOOKUP(V369,祝日一覧!$A:$C,3,FALSE),"")</f>
        <v/>
      </c>
      <c r="W371" s="187" t="str">
        <f>IFERROR(VLOOKUP(W369,祝日一覧!$A:$C,3,FALSE),"")</f>
        <v/>
      </c>
      <c r="X371" s="187" t="str">
        <f>IFERROR(VLOOKUP(X369,祝日一覧!$A:$C,3,FALSE),"")</f>
        <v/>
      </c>
      <c r="Y371" s="187" t="str">
        <f>IFERROR(VLOOKUP(Y369,祝日一覧!$A:$C,3,FALSE),"")</f>
        <v/>
      </c>
      <c r="Z371" s="187" t="str">
        <f>IFERROR(VLOOKUP(Z369,祝日一覧!$A:$C,3,FALSE),"")</f>
        <v/>
      </c>
      <c r="AA371" s="187" t="str">
        <f>IFERROR(VLOOKUP(AA369,祝日一覧!$A:$C,3,FALSE),"")</f>
        <v/>
      </c>
      <c r="AB371" s="187" t="str">
        <f>IFERROR(VLOOKUP(AB369,祝日一覧!$A:$C,3,FALSE),"")</f>
        <v/>
      </c>
      <c r="AC371" s="187" t="str">
        <f>IFERROR(VLOOKUP(AC369,祝日一覧!$A:$C,3,FALSE),"")</f>
        <v/>
      </c>
      <c r="AD371" s="187" t="str">
        <f>IFERROR(VLOOKUP(AD369,祝日一覧!$A:$C,3,FALSE),"")</f>
        <v/>
      </c>
      <c r="AE371" s="187" t="str">
        <f>IFERROR(VLOOKUP(AE369,祝日一覧!$A:$C,3,FALSE),"")</f>
        <v/>
      </c>
      <c r="AF371" s="187" t="str">
        <f>IFERROR(VLOOKUP(AF369,祝日一覧!$A:$C,3,FALSE),"")</f>
        <v/>
      </c>
      <c r="AG371" s="229" t="str">
        <f>IFERROR(VLOOKUP(AG369,祝日一覧!$A:$C,3,FALSE),"")</f>
        <v/>
      </c>
      <c r="AH371" s="249"/>
      <c r="AI371" s="193"/>
      <c r="AJ371" s="247"/>
      <c r="AK371" s="195"/>
      <c r="AL371" s="237"/>
      <c r="AM371" s="239"/>
      <c r="AN371" s="235"/>
      <c r="AO371" s="216"/>
      <c r="AP371" s="216"/>
      <c r="AQ371" s="57"/>
      <c r="AR371" s="58"/>
    </row>
    <row r="372" spans="1:45" s="4" customFormat="1" ht="20.100000000000001" hidden="1" customHeight="1" outlineLevel="1" thickBot="1" x14ac:dyDescent="0.2">
      <c r="B372" s="228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  <c r="AA372" s="227"/>
      <c r="AB372" s="227"/>
      <c r="AC372" s="227"/>
      <c r="AD372" s="227"/>
      <c r="AE372" s="227"/>
      <c r="AF372" s="227"/>
      <c r="AG372" s="230"/>
      <c r="AH372" s="250"/>
      <c r="AI372" s="5"/>
      <c r="AJ372" s="66" t="e">
        <f>AVERAGE(AJ373:AJ378)</f>
        <v>#DIV/0!</v>
      </c>
      <c r="AK372" s="33" t="e">
        <f>IF(AJ372&gt;=0.285,"達成","未")</f>
        <v>#DIV/0!</v>
      </c>
      <c r="AL372" s="116"/>
      <c r="AM372" s="117">
        <f>AVERAGE(AM373:AM377)</f>
        <v>0.32700421940928265</v>
      </c>
      <c r="AN372" s="109" t="s">
        <v>69</v>
      </c>
      <c r="AO372" s="93" t="s">
        <v>70</v>
      </c>
      <c r="AP372" s="94" t="s">
        <v>71</v>
      </c>
      <c r="AQ372" s="96" t="s">
        <v>72</v>
      </c>
      <c r="AR372" s="96" t="s">
        <v>59</v>
      </c>
      <c r="AS372" s="88" t="s">
        <v>68</v>
      </c>
    </row>
    <row r="373" spans="1:45" s="4" customFormat="1" ht="20.100000000000001" hidden="1" customHeight="1" outlineLevel="1" x14ac:dyDescent="0.15">
      <c r="B373" s="69" t="str">
        <f>IF($R$5&lt;&gt;"",$R$5,"-")</f>
        <v>松江　氏</v>
      </c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98"/>
      <c r="AH373" s="132" t="str">
        <f t="shared" ref="AH373:AH378" si="961">IF(B373="-",B373,"手入力")</f>
        <v>手入力</v>
      </c>
      <c r="AI373" s="63">
        <f t="shared" ref="AI373:AI378" si="962">AQ373</f>
        <v>0</v>
      </c>
      <c r="AJ373" s="64" t="str">
        <f>IFERROR(AI373/AO373,"")</f>
        <v/>
      </c>
      <c r="AK373" s="106" t="str">
        <f>IFERROR(IF(B373="-",B373,IF(AI373/AO373&gt;=0.285,"達成","未")),"-")</f>
        <v>-</v>
      </c>
      <c r="AL373" s="126">
        <f>AR373</f>
        <v>52</v>
      </c>
      <c r="AM373" s="127">
        <f>IFERROR(AL373/AP373,"")</f>
        <v>0.32911392405063289</v>
      </c>
      <c r="AN373" s="44">
        <f>COUNT(C369:AG369)</f>
        <v>31</v>
      </c>
      <c r="AO373" s="111">
        <f>IF(OR(B373="-",B373=""),0,IFERROR(AN373-AH373,))</f>
        <v>0</v>
      </c>
      <c r="AP373" s="75">
        <f>AO373+AP361</f>
        <v>158</v>
      </c>
      <c r="AQ373" s="74">
        <f>COUNTIF(C373:AG373,"○")</f>
        <v>0</v>
      </c>
      <c r="AR373" s="74">
        <f>AR361+AQ373</f>
        <v>52</v>
      </c>
      <c r="AS373" s="76">
        <f>IF(AS374&gt;=1,0,IF(SUM(AO373:AO378)=0,1,IF(AK372="達成",1,0)))</f>
        <v>0</v>
      </c>
    </row>
    <row r="374" spans="1:45" s="4" customFormat="1" ht="20.100000000000001" hidden="1" customHeight="1" outlineLevel="1" x14ac:dyDescent="0.15">
      <c r="B374" s="60" t="str">
        <f>IF($S$5&lt;&gt;"",$S$5,"-")</f>
        <v>大田　氏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77"/>
      <c r="AH374" s="130" t="str">
        <f t="shared" si="961"/>
        <v>手入力</v>
      </c>
      <c r="AI374" s="65">
        <f t="shared" si="962"/>
        <v>0</v>
      </c>
      <c r="AJ374" s="53" t="str">
        <f>IFERROR(AI374/AO374,"")</f>
        <v/>
      </c>
      <c r="AK374" s="107" t="str">
        <f t="shared" ref="AK374:AK378" si="963">IFERROR(IF(B374="-",B374,IF(AI374/AO374&gt;=0.285,"達成","未")),"-")</f>
        <v>-</v>
      </c>
      <c r="AL374" s="128">
        <f>AR374</f>
        <v>51</v>
      </c>
      <c r="AM374" s="121">
        <f>IFERROR(AL374/AP374,"")</f>
        <v>0.32278481012658228</v>
      </c>
      <c r="AN374" s="44">
        <f>COUNT(C369:AG369)</f>
        <v>31</v>
      </c>
      <c r="AO374" s="111">
        <f>IF(OR(B374="-",B374=""),0,IFERROR(AN374-AH374,))</f>
        <v>0</v>
      </c>
      <c r="AP374" s="75">
        <f>AO374+AP362</f>
        <v>158</v>
      </c>
      <c r="AQ374" s="75">
        <f>COUNTIF(C374:AG374,"○")</f>
        <v>0</v>
      </c>
      <c r="AR374" s="75">
        <f>AR362+AQ374</f>
        <v>51</v>
      </c>
      <c r="AS374" s="49">
        <f>COUNTIF(AH373:AH378,"手入力")</f>
        <v>3</v>
      </c>
    </row>
    <row r="375" spans="1:45" s="4" customFormat="1" ht="20.100000000000001" hidden="1" customHeight="1" outlineLevel="1" x14ac:dyDescent="0.15">
      <c r="B375" s="60" t="str">
        <f>IF($T$5&lt;&gt;"",$T$5,"-")</f>
        <v>浜田　氏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77"/>
      <c r="AH375" s="130" t="str">
        <f t="shared" si="961"/>
        <v>手入力</v>
      </c>
      <c r="AI375" s="65">
        <f t="shared" si="962"/>
        <v>0</v>
      </c>
      <c r="AJ375" s="53" t="str">
        <f>IFERROR(AI375/AO375,"")</f>
        <v/>
      </c>
      <c r="AK375" s="107" t="str">
        <f t="shared" si="963"/>
        <v>-</v>
      </c>
      <c r="AL375" s="128">
        <f>AR375</f>
        <v>52</v>
      </c>
      <c r="AM375" s="121">
        <f>IFERROR(AL375/AP375,"")</f>
        <v>0.32911392405063289</v>
      </c>
      <c r="AN375" s="44">
        <f>COUNT(C369:AG369)</f>
        <v>31</v>
      </c>
      <c r="AO375" s="111">
        <f t="shared" ref="AO375:AO378" si="964">IF(OR(B375="-",B375=""),0,IFERROR(AN375-AH375,))</f>
        <v>0</v>
      </c>
      <c r="AP375" s="75">
        <f t="shared" ref="AP375:AP378" si="965">AO375+AP363</f>
        <v>158</v>
      </c>
      <c r="AQ375" s="75">
        <f>COUNTIF(C375:AG375,"○")</f>
        <v>0</v>
      </c>
      <c r="AR375" s="75">
        <f t="shared" ref="AR375:AR377" si="966">AR363+AQ375</f>
        <v>52</v>
      </c>
      <c r="AS375" s="49"/>
    </row>
    <row r="376" spans="1:45" s="4" customFormat="1" ht="20.100000000000001" hidden="1" customHeight="1" outlineLevel="1" x14ac:dyDescent="0.15">
      <c r="B376" s="60" t="str">
        <f>IF($U$5&lt;&gt;"",$U$5,"-")</f>
        <v>-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77"/>
      <c r="AH376" s="130" t="str">
        <f t="shared" si="961"/>
        <v>-</v>
      </c>
      <c r="AI376" s="65">
        <f t="shared" si="962"/>
        <v>0</v>
      </c>
      <c r="AJ376" s="53" t="str">
        <f t="shared" ref="AJ376:AJ377" si="967">IFERROR(AI376/AO376,"")</f>
        <v/>
      </c>
      <c r="AK376" s="107" t="str">
        <f t="shared" si="963"/>
        <v>-</v>
      </c>
      <c r="AL376" s="128">
        <f>AR376</f>
        <v>0</v>
      </c>
      <c r="AM376" s="121" t="str">
        <f>IFERROR(AL376/AP376,"")</f>
        <v/>
      </c>
      <c r="AN376" s="44">
        <f>COUNT(C369:AG369)</f>
        <v>31</v>
      </c>
      <c r="AO376" s="111">
        <f t="shared" si="964"/>
        <v>0</v>
      </c>
      <c r="AP376" s="75">
        <f t="shared" si="965"/>
        <v>0</v>
      </c>
      <c r="AQ376" s="75">
        <f>COUNTIF(C376:AG376,"○")</f>
        <v>0</v>
      </c>
      <c r="AR376" s="75">
        <f t="shared" si="966"/>
        <v>0</v>
      </c>
      <c r="AS376" s="49"/>
    </row>
    <row r="377" spans="1:45" s="4" customFormat="1" ht="20.100000000000001" hidden="1" customHeight="1" outlineLevel="1" x14ac:dyDescent="0.15">
      <c r="B377" s="60" t="str">
        <f>IF($V$5&lt;&gt;"",$V$5,"-")</f>
        <v>-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77"/>
      <c r="AH377" s="130" t="str">
        <f t="shared" si="961"/>
        <v>-</v>
      </c>
      <c r="AI377" s="65">
        <f t="shared" si="962"/>
        <v>0</v>
      </c>
      <c r="AJ377" s="53" t="str">
        <f t="shared" si="967"/>
        <v/>
      </c>
      <c r="AK377" s="107" t="str">
        <f t="shared" si="963"/>
        <v>-</v>
      </c>
      <c r="AL377" s="128">
        <f>AR377</f>
        <v>0</v>
      </c>
      <c r="AM377" s="121" t="str">
        <f>IFERROR(AL377/AP377,"")</f>
        <v/>
      </c>
      <c r="AN377" s="44">
        <f>COUNT(C369:AG369)</f>
        <v>31</v>
      </c>
      <c r="AO377" s="111">
        <f t="shared" si="964"/>
        <v>0</v>
      </c>
      <c r="AP377" s="75">
        <f t="shared" si="965"/>
        <v>0</v>
      </c>
      <c r="AQ377" s="75">
        <f>COUNTIF(C377:AG377,"○")</f>
        <v>0</v>
      </c>
      <c r="AR377" s="75">
        <f t="shared" si="966"/>
        <v>0</v>
      </c>
      <c r="AS377" s="49"/>
    </row>
    <row r="378" spans="1:45" s="4" customFormat="1" ht="20.100000000000001" hidden="1" customHeight="1" outlineLevel="1" thickBot="1" x14ac:dyDescent="0.2">
      <c r="B378" s="61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79"/>
      <c r="AH378" s="131" t="str">
        <f t="shared" si="961"/>
        <v>-</v>
      </c>
      <c r="AI378" s="5">
        <f t="shared" si="962"/>
        <v>0</v>
      </c>
      <c r="AJ378" s="66" t="str">
        <f>IFERROR(AI378/AO378,"")</f>
        <v/>
      </c>
      <c r="AK378" s="33" t="str">
        <f t="shared" si="963"/>
        <v>-</v>
      </c>
      <c r="AL378" s="122">
        <f t="shared" ref="AL378" si="968">AR378</f>
        <v>0</v>
      </c>
      <c r="AM378" s="117" t="str">
        <f t="shared" ref="AM378" si="969">IFERROR(AL378/AP378,"")</f>
        <v/>
      </c>
      <c r="AN378" s="44">
        <f>COUNT(C369:AG369)</f>
        <v>31</v>
      </c>
      <c r="AO378" s="111">
        <f t="shared" si="964"/>
        <v>0</v>
      </c>
      <c r="AP378" s="75">
        <f t="shared" si="965"/>
        <v>0</v>
      </c>
      <c r="AQ378" s="75">
        <f t="shared" ref="AQ378" si="970">COUNTIF(C378:AG378,"○")</f>
        <v>0</v>
      </c>
      <c r="AR378" s="75">
        <f>AR366+AQ378</f>
        <v>0</v>
      </c>
      <c r="AS378" s="49"/>
    </row>
    <row r="379" spans="1:45" ht="14.25" hidden="1" outlineLevel="1" thickBot="1" x14ac:dyDescent="0.2">
      <c r="AR379" s="35"/>
    </row>
    <row r="380" spans="1:45" s="4" customFormat="1" ht="12.95" hidden="1" customHeight="1" outlineLevel="1" x14ac:dyDescent="0.15">
      <c r="A380" s="2"/>
      <c r="B380" s="85" t="s">
        <v>0</v>
      </c>
      <c r="C380" s="199">
        <f>DATE(YEAR(C368),MONTH(C368)+1,DAY(C368))</f>
        <v>46327</v>
      </c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  <c r="AA380" s="200"/>
      <c r="AB380" s="200"/>
      <c r="AC380" s="200"/>
      <c r="AD380" s="200"/>
      <c r="AE380" s="200"/>
      <c r="AF380" s="200"/>
      <c r="AG380" s="200"/>
      <c r="AH380" s="248" t="s">
        <v>17</v>
      </c>
      <c r="AI380" s="203" t="s">
        <v>48</v>
      </c>
      <c r="AJ380" s="204"/>
      <c r="AK380" s="205"/>
      <c r="AL380" s="240" t="s">
        <v>11</v>
      </c>
      <c r="AM380" s="241"/>
      <c r="AN380" s="234" t="s">
        <v>16</v>
      </c>
      <c r="AO380" s="215" t="s">
        <v>18</v>
      </c>
      <c r="AP380" s="189" t="s">
        <v>19</v>
      </c>
      <c r="AQ380" s="191"/>
      <c r="AR380" s="177"/>
    </row>
    <row r="381" spans="1:45" s="4" customFormat="1" ht="12.95" hidden="1" customHeight="1" outlineLevel="1" x14ac:dyDescent="0.15">
      <c r="A381" s="2"/>
      <c r="B381" s="12" t="s">
        <v>1</v>
      </c>
      <c r="C381" s="13">
        <f>DATE(YEAR(C380),MONTH(C380),DAY(C380))</f>
        <v>46327</v>
      </c>
      <c r="D381" s="13">
        <f>IF(MONTH(DATE(YEAR(C381),MONTH(C381),DAY(C381)+1))=MONTH($C380),DATE(YEAR(C381),MONTH(C381),DAY(C381)+1),"")</f>
        <v>46328</v>
      </c>
      <c r="E381" s="13">
        <f t="shared" ref="E381" si="971">IF(MONTH(DATE(YEAR(D381),MONTH(D381),DAY(D381)+1))=MONTH($C380),DATE(YEAR(D381),MONTH(D381),DAY(D381)+1),"")</f>
        <v>46329</v>
      </c>
      <c r="F381" s="18">
        <f t="shared" ref="F381" si="972">IF(MONTH(DATE(YEAR(E381),MONTH(E381),DAY(E381)+1))=MONTH($C380),DATE(YEAR(E381),MONTH(E381),DAY(E381)+1),"")</f>
        <v>46330</v>
      </c>
      <c r="G381" s="13">
        <f t="shared" ref="G381" si="973">IF(MONTH(DATE(YEAR(F381),MONTH(F381),DAY(F381)+1))=MONTH($C380),DATE(YEAR(F381),MONTH(F381),DAY(F381)+1),"")</f>
        <v>46331</v>
      </c>
      <c r="H381" s="13">
        <f t="shared" ref="H381" si="974">IF(MONTH(DATE(YEAR(G381),MONTH(G381),DAY(G381)+1))=MONTH($C380),DATE(YEAR(G381),MONTH(G381),DAY(G381)+1),"")</f>
        <v>46332</v>
      </c>
      <c r="I381" s="13">
        <f t="shared" ref="I381" si="975">IF(MONTH(DATE(YEAR(H381),MONTH(H381),DAY(H381)+1))=MONTH($C380),DATE(YEAR(H381),MONTH(H381),DAY(H381)+1),"")</f>
        <v>46333</v>
      </c>
      <c r="J381" s="13">
        <f t="shared" ref="J381" si="976">IF(MONTH(DATE(YEAR(I381),MONTH(I381),DAY(I381)+1))=MONTH($C380),DATE(YEAR(I381),MONTH(I381),DAY(I381)+1),"")</f>
        <v>46334</v>
      </c>
      <c r="K381" s="13">
        <f t="shared" ref="K381" si="977">IF(MONTH(DATE(YEAR(J381),MONTH(J381),DAY(J381)+1))=MONTH($C380),DATE(YEAR(J381),MONTH(J381),DAY(J381)+1),"")</f>
        <v>46335</v>
      </c>
      <c r="L381" s="13">
        <f t="shared" ref="L381" si="978">IF(MONTH(DATE(YEAR(K381),MONTH(K381),DAY(K381)+1))=MONTH($C380),DATE(YEAR(K381),MONTH(K381),DAY(K381)+1),"")</f>
        <v>46336</v>
      </c>
      <c r="M381" s="13">
        <f t="shared" ref="M381" si="979">IF(MONTH(DATE(YEAR(L381),MONTH(L381),DAY(L381)+1))=MONTH($C380),DATE(YEAR(L381),MONTH(L381),DAY(L381)+1),"")</f>
        <v>46337</v>
      </c>
      <c r="N381" s="13">
        <f t="shared" ref="N381" si="980">IF(MONTH(DATE(YEAR(M381),MONTH(M381),DAY(M381)+1))=MONTH($C380),DATE(YEAR(M381),MONTH(M381),DAY(M381)+1),"")</f>
        <v>46338</v>
      </c>
      <c r="O381" s="13">
        <f t="shared" ref="O381" si="981">IF(MONTH(DATE(YEAR(N381),MONTH(N381),DAY(N381)+1))=MONTH($C380),DATE(YEAR(N381),MONTH(N381),DAY(N381)+1),"")</f>
        <v>46339</v>
      </c>
      <c r="P381" s="13">
        <f t="shared" ref="P381" si="982">IF(MONTH(DATE(YEAR(O381),MONTH(O381),DAY(O381)+1))=MONTH($C380),DATE(YEAR(O381),MONTH(O381),DAY(O381)+1),"")</f>
        <v>46340</v>
      </c>
      <c r="Q381" s="13">
        <f t="shared" ref="Q381" si="983">IF(MONTH(DATE(YEAR(P381),MONTH(P381),DAY(P381)+1))=MONTH($C380),DATE(YEAR(P381),MONTH(P381),DAY(P381)+1),"")</f>
        <v>46341</v>
      </c>
      <c r="R381" s="13">
        <f t="shared" ref="R381" si="984">IF(MONTH(DATE(YEAR(Q381),MONTH(Q381),DAY(Q381)+1))=MONTH($C380),DATE(YEAR(Q381),MONTH(Q381),DAY(Q381)+1),"")</f>
        <v>46342</v>
      </c>
      <c r="S381" s="13">
        <f t="shared" ref="S381" si="985">IF(MONTH(DATE(YEAR(R381),MONTH(R381),DAY(R381)+1))=MONTH($C380),DATE(YEAR(R381),MONTH(R381),DAY(R381)+1),"")</f>
        <v>46343</v>
      </c>
      <c r="T381" s="13">
        <f t="shared" ref="T381" si="986">IF(MONTH(DATE(YEAR(S381),MONTH(S381),DAY(S381)+1))=MONTH($C380),DATE(YEAR(S381),MONTH(S381),DAY(S381)+1),"")</f>
        <v>46344</v>
      </c>
      <c r="U381" s="13">
        <f t="shared" ref="U381" si="987">IF(MONTH(DATE(YEAR(T381),MONTH(T381),DAY(T381)+1))=MONTH($C380),DATE(YEAR(T381),MONTH(T381),DAY(T381)+1),"")</f>
        <v>46345</v>
      </c>
      <c r="V381" s="13">
        <f t="shared" ref="V381" si="988">IF(MONTH(DATE(YEAR(U381),MONTH(U381),DAY(U381)+1))=MONTH($C380),DATE(YEAR(U381),MONTH(U381),DAY(U381)+1),"")</f>
        <v>46346</v>
      </c>
      <c r="W381" s="13">
        <f t="shared" ref="W381" si="989">IF(MONTH(DATE(YEAR(V381),MONTH(V381),DAY(V381)+1))=MONTH($C380),DATE(YEAR(V381),MONTH(V381),DAY(V381)+1),"")</f>
        <v>46347</v>
      </c>
      <c r="X381" s="13">
        <f t="shared" ref="X381" si="990">IF(MONTH(DATE(YEAR(W381),MONTH(W381),DAY(W381)+1))=MONTH($C380),DATE(YEAR(W381),MONTH(W381),DAY(W381)+1),"")</f>
        <v>46348</v>
      </c>
      <c r="Y381" s="13">
        <f t="shared" ref="Y381" si="991">IF(MONTH(DATE(YEAR(X381),MONTH(X381),DAY(X381)+1))=MONTH($C380),DATE(YEAR(X381),MONTH(X381),DAY(X381)+1),"")</f>
        <v>46349</v>
      </c>
      <c r="Z381" s="13">
        <f t="shared" ref="Z381" si="992">IF(MONTH(DATE(YEAR(Y381),MONTH(Y381),DAY(Y381)+1))=MONTH($C380),DATE(YEAR(Y381),MONTH(Y381),DAY(Y381)+1),"")</f>
        <v>46350</v>
      </c>
      <c r="AA381" s="13">
        <f t="shared" ref="AA381" si="993">IF(MONTH(DATE(YEAR(Z381),MONTH(Z381),DAY(Z381)+1))=MONTH($C380),DATE(YEAR(Z381),MONTH(Z381),DAY(Z381)+1),"")</f>
        <v>46351</v>
      </c>
      <c r="AB381" s="13">
        <f t="shared" ref="AB381" si="994">IF(MONTH(DATE(YEAR(AA381),MONTH(AA381),DAY(AA381)+1))=MONTH($C380),DATE(YEAR(AA381),MONTH(AA381),DAY(AA381)+1),"")</f>
        <v>46352</v>
      </c>
      <c r="AC381" s="13">
        <f t="shared" ref="AC381" si="995">IF(MONTH(DATE(YEAR(AB381),MONTH(AB381),DAY(AB381)+1))=MONTH($C380),DATE(YEAR(AB381),MONTH(AB381),DAY(AB381)+1),"")</f>
        <v>46353</v>
      </c>
      <c r="AD381" s="13">
        <f t="shared" ref="AD381" si="996">IF(MONTH(DATE(YEAR(AC381),MONTH(AC381),DAY(AC381)+1))=MONTH($C380),DATE(YEAR(AC381),MONTH(AC381),DAY(AC381)+1),"")</f>
        <v>46354</v>
      </c>
      <c r="AE381" s="13">
        <f t="shared" ref="AE381" si="997">IF(MONTH(DATE(YEAR(AD381),MONTH(AD381),DAY(AD381)+1))=MONTH($C380),DATE(YEAR(AD381),MONTH(AD381),DAY(AD381)+1),"")</f>
        <v>46355</v>
      </c>
      <c r="AF381" s="13">
        <f t="shared" ref="AF381" si="998">IF(MONTH(DATE(YEAR(AE381),MONTH(AE381),DAY(AE381)+1))=MONTH($C380),DATE(YEAR(AE381),MONTH(AE381),DAY(AE381)+1),"")</f>
        <v>46356</v>
      </c>
      <c r="AG381" s="32" t="str">
        <f t="shared" ref="AG381" si="999">IF(MONTH(DATE(YEAR(AF381),MONTH(AF381),DAY(AF381)+1))=MONTH($C380),DATE(YEAR(AF381),MONTH(AF381),DAY(AF381)+1),"")</f>
        <v/>
      </c>
      <c r="AH381" s="249"/>
      <c r="AI381" s="206"/>
      <c r="AJ381" s="207"/>
      <c r="AK381" s="208"/>
      <c r="AL381" s="242"/>
      <c r="AM381" s="243"/>
      <c r="AN381" s="235"/>
      <c r="AO381" s="216"/>
      <c r="AP381" s="190"/>
      <c r="AQ381" s="191"/>
      <c r="AR381" s="177"/>
    </row>
    <row r="382" spans="1:45" s="4" customFormat="1" ht="12.95" hidden="1" customHeight="1" outlineLevel="1" x14ac:dyDescent="0.15">
      <c r="A382" s="2"/>
      <c r="B382" s="12" t="s">
        <v>2</v>
      </c>
      <c r="C382" s="14" t="str">
        <f t="shared" ref="C382:AG382" si="1000">TEXT(C381,"aaa")</f>
        <v>日</v>
      </c>
      <c r="D382" s="14" t="str">
        <f t="shared" si="1000"/>
        <v>月</v>
      </c>
      <c r="E382" s="14" t="str">
        <f t="shared" si="1000"/>
        <v>火</v>
      </c>
      <c r="F382" s="19" t="str">
        <f t="shared" si="1000"/>
        <v>水</v>
      </c>
      <c r="G382" s="14" t="str">
        <f t="shared" si="1000"/>
        <v>木</v>
      </c>
      <c r="H382" s="14" t="str">
        <f t="shared" si="1000"/>
        <v>金</v>
      </c>
      <c r="I382" s="14" t="str">
        <f t="shared" si="1000"/>
        <v>土</v>
      </c>
      <c r="J382" s="14" t="str">
        <f t="shared" si="1000"/>
        <v>日</v>
      </c>
      <c r="K382" s="14" t="str">
        <f t="shared" si="1000"/>
        <v>月</v>
      </c>
      <c r="L382" s="14" t="str">
        <f t="shared" si="1000"/>
        <v>火</v>
      </c>
      <c r="M382" s="14" t="str">
        <f t="shared" si="1000"/>
        <v>水</v>
      </c>
      <c r="N382" s="14" t="str">
        <f t="shared" si="1000"/>
        <v>木</v>
      </c>
      <c r="O382" s="14" t="str">
        <f t="shared" si="1000"/>
        <v>金</v>
      </c>
      <c r="P382" s="14" t="str">
        <f t="shared" si="1000"/>
        <v>土</v>
      </c>
      <c r="Q382" s="14" t="str">
        <f t="shared" si="1000"/>
        <v>日</v>
      </c>
      <c r="R382" s="14" t="str">
        <f t="shared" si="1000"/>
        <v>月</v>
      </c>
      <c r="S382" s="14" t="str">
        <f t="shared" si="1000"/>
        <v>火</v>
      </c>
      <c r="T382" s="14" t="str">
        <f t="shared" si="1000"/>
        <v>水</v>
      </c>
      <c r="U382" s="14" t="str">
        <f t="shared" si="1000"/>
        <v>木</v>
      </c>
      <c r="V382" s="14" t="str">
        <f t="shared" si="1000"/>
        <v>金</v>
      </c>
      <c r="W382" s="14" t="str">
        <f t="shared" si="1000"/>
        <v>土</v>
      </c>
      <c r="X382" s="14" t="str">
        <f t="shared" si="1000"/>
        <v>日</v>
      </c>
      <c r="Y382" s="14" t="str">
        <f t="shared" si="1000"/>
        <v>月</v>
      </c>
      <c r="Z382" s="14" t="str">
        <f t="shared" si="1000"/>
        <v>火</v>
      </c>
      <c r="AA382" s="14" t="str">
        <f t="shared" si="1000"/>
        <v>水</v>
      </c>
      <c r="AB382" s="14" t="str">
        <f t="shared" si="1000"/>
        <v>木</v>
      </c>
      <c r="AC382" s="14" t="str">
        <f t="shared" si="1000"/>
        <v>金</v>
      </c>
      <c r="AD382" s="14" t="str">
        <f t="shared" si="1000"/>
        <v>土</v>
      </c>
      <c r="AE382" s="14" t="str">
        <f t="shared" si="1000"/>
        <v>日</v>
      </c>
      <c r="AF382" s="14" t="str">
        <f t="shared" si="1000"/>
        <v>月</v>
      </c>
      <c r="AG382" s="77" t="str">
        <f t="shared" si="1000"/>
        <v/>
      </c>
      <c r="AH382" s="249"/>
      <c r="AI382" s="193" t="s">
        <v>42</v>
      </c>
      <c r="AJ382" s="247" t="s">
        <v>12</v>
      </c>
      <c r="AK382" s="195" t="s">
        <v>49</v>
      </c>
      <c r="AL382" s="236" t="s">
        <v>42</v>
      </c>
      <c r="AM382" s="238" t="s">
        <v>13</v>
      </c>
      <c r="AN382" s="234">
        <f>COUNT(C381:AG381)</f>
        <v>30</v>
      </c>
      <c r="AO382" s="215">
        <f>AN382-AH382</f>
        <v>30</v>
      </c>
      <c r="AP382" s="215">
        <f>SUM(AO$8:AO384)</f>
        <v>1448</v>
      </c>
      <c r="AQ382" s="56"/>
      <c r="AR382" s="55"/>
    </row>
    <row r="383" spans="1:45" s="4" customFormat="1" ht="27" hidden="1" customHeight="1" outlineLevel="1" x14ac:dyDescent="0.15">
      <c r="A383" s="3"/>
      <c r="B383" s="185" t="s">
        <v>3</v>
      </c>
      <c r="C383" s="187" t="str">
        <f>IFERROR(VLOOKUP(C381,祝日一覧!$A:$C,3,FALSE),"")</f>
        <v/>
      </c>
      <c r="D383" s="187" t="str">
        <f>IFERROR(VLOOKUP(D381,祝日一覧!$A:$C,3,FALSE),"")</f>
        <v/>
      </c>
      <c r="E383" s="187" t="str">
        <f>IFERROR(VLOOKUP(E381,祝日一覧!$A:$C,3,FALSE),"")</f>
        <v>文化の日</v>
      </c>
      <c r="F383" s="187" t="str">
        <f>IFERROR(VLOOKUP(F381,祝日一覧!$A:$C,3,FALSE),"")</f>
        <v/>
      </c>
      <c r="G383" s="187" t="str">
        <f>IFERROR(VLOOKUP(G381,祝日一覧!$A:$C,3,FALSE),"")</f>
        <v/>
      </c>
      <c r="H383" s="187" t="str">
        <f>IFERROR(VLOOKUP(H381,祝日一覧!$A:$C,3,FALSE),"")</f>
        <v/>
      </c>
      <c r="I383" s="187" t="str">
        <f>IFERROR(VLOOKUP(I381,祝日一覧!$A:$C,3,FALSE),"")</f>
        <v/>
      </c>
      <c r="J383" s="187" t="str">
        <f>IFERROR(VLOOKUP(J381,祝日一覧!$A:$C,3,FALSE),"")</f>
        <v/>
      </c>
      <c r="K383" s="187" t="str">
        <f>IFERROR(VLOOKUP(K381,祝日一覧!$A:$C,3,FALSE),"")</f>
        <v/>
      </c>
      <c r="L383" s="187" t="str">
        <f>IFERROR(VLOOKUP(L381,祝日一覧!$A:$C,3,FALSE),"")</f>
        <v/>
      </c>
      <c r="M383" s="187" t="str">
        <f>IFERROR(VLOOKUP(M381,祝日一覧!$A:$C,3,FALSE),"")</f>
        <v/>
      </c>
      <c r="N383" s="187" t="str">
        <f>IFERROR(VLOOKUP(N381,祝日一覧!$A:$C,3,FALSE),"")</f>
        <v/>
      </c>
      <c r="O383" s="187" t="str">
        <f>IFERROR(VLOOKUP(O381,祝日一覧!$A:$C,3,FALSE),"")</f>
        <v/>
      </c>
      <c r="P383" s="187" t="str">
        <f>IFERROR(VLOOKUP(P381,祝日一覧!$A:$C,3,FALSE),"")</f>
        <v/>
      </c>
      <c r="Q383" s="187" t="str">
        <f>IFERROR(VLOOKUP(Q381,祝日一覧!$A:$C,3,FALSE),"")</f>
        <v/>
      </c>
      <c r="R383" s="187" t="str">
        <f>IFERROR(VLOOKUP(R381,祝日一覧!$A:$C,3,FALSE),"")</f>
        <v/>
      </c>
      <c r="S383" s="187" t="str">
        <f>IFERROR(VLOOKUP(S381,祝日一覧!$A:$C,3,FALSE),"")</f>
        <v/>
      </c>
      <c r="T383" s="187" t="str">
        <f>IFERROR(VLOOKUP(T381,祝日一覧!$A:$C,3,FALSE),"")</f>
        <v/>
      </c>
      <c r="U383" s="187" t="str">
        <f>IFERROR(VLOOKUP(U381,祝日一覧!$A:$C,3,FALSE),"")</f>
        <v/>
      </c>
      <c r="V383" s="187" t="str">
        <f>IFERROR(VLOOKUP(V381,祝日一覧!$A:$C,3,FALSE),"")</f>
        <v/>
      </c>
      <c r="W383" s="187" t="str">
        <f>IFERROR(VLOOKUP(W381,祝日一覧!$A:$C,3,FALSE),"")</f>
        <v/>
      </c>
      <c r="X383" s="187" t="str">
        <f>IFERROR(VLOOKUP(X381,祝日一覧!$A:$C,3,FALSE),"")</f>
        <v/>
      </c>
      <c r="Y383" s="187" t="str">
        <f>IFERROR(VLOOKUP(Y381,祝日一覧!$A:$C,3,FALSE),"")</f>
        <v>勤労感謝の日</v>
      </c>
      <c r="Z383" s="187" t="str">
        <f>IFERROR(VLOOKUP(Z381,祝日一覧!$A:$C,3,FALSE),"")</f>
        <v/>
      </c>
      <c r="AA383" s="187" t="str">
        <f>IFERROR(VLOOKUP(AA381,祝日一覧!$A:$C,3,FALSE),"")</f>
        <v/>
      </c>
      <c r="AB383" s="187" t="str">
        <f>IFERROR(VLOOKUP(AB381,祝日一覧!$A:$C,3,FALSE),"")</f>
        <v/>
      </c>
      <c r="AC383" s="187" t="str">
        <f>IFERROR(VLOOKUP(AC381,祝日一覧!$A:$C,3,FALSE),"")</f>
        <v/>
      </c>
      <c r="AD383" s="187" t="str">
        <f>IFERROR(VLOOKUP(AD381,祝日一覧!$A:$C,3,FALSE),"")</f>
        <v/>
      </c>
      <c r="AE383" s="187" t="str">
        <f>IFERROR(VLOOKUP(AE381,祝日一覧!$A:$C,3,FALSE),"")</f>
        <v/>
      </c>
      <c r="AF383" s="187" t="str">
        <f>IFERROR(VLOOKUP(AF381,祝日一覧!$A:$C,3,FALSE),"")</f>
        <v/>
      </c>
      <c r="AG383" s="229" t="str">
        <f>IFERROR(VLOOKUP(AG381,祝日一覧!$A:$C,3,FALSE),"")</f>
        <v/>
      </c>
      <c r="AH383" s="249"/>
      <c r="AI383" s="193"/>
      <c r="AJ383" s="247"/>
      <c r="AK383" s="195"/>
      <c r="AL383" s="237"/>
      <c r="AM383" s="239"/>
      <c r="AN383" s="235"/>
      <c r="AO383" s="216"/>
      <c r="AP383" s="216"/>
      <c r="AQ383" s="57"/>
      <c r="AR383" s="58"/>
    </row>
    <row r="384" spans="1:45" s="4" customFormat="1" ht="20.100000000000001" hidden="1" customHeight="1" outlineLevel="1" thickBot="1" x14ac:dyDescent="0.2">
      <c r="B384" s="228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  <c r="AA384" s="227"/>
      <c r="AB384" s="227"/>
      <c r="AC384" s="227"/>
      <c r="AD384" s="227"/>
      <c r="AE384" s="227"/>
      <c r="AF384" s="227"/>
      <c r="AG384" s="230"/>
      <c r="AH384" s="250"/>
      <c r="AI384" s="5"/>
      <c r="AJ384" s="66" t="e">
        <f>AVERAGE(AJ385:AJ390)</f>
        <v>#DIV/0!</v>
      </c>
      <c r="AK384" s="33" t="e">
        <f>IF(AJ384&gt;=0.285,"達成","未")</f>
        <v>#DIV/0!</v>
      </c>
      <c r="AL384" s="116"/>
      <c r="AM384" s="117">
        <f>AVERAGE(AM385:AM389)</f>
        <v>0.32700421940928265</v>
      </c>
      <c r="AN384" s="109" t="s">
        <v>69</v>
      </c>
      <c r="AO384" s="93" t="s">
        <v>70</v>
      </c>
      <c r="AP384" s="94" t="s">
        <v>71</v>
      </c>
      <c r="AQ384" s="96" t="s">
        <v>72</v>
      </c>
      <c r="AR384" s="96" t="s">
        <v>59</v>
      </c>
      <c r="AS384" s="88" t="s">
        <v>68</v>
      </c>
    </row>
    <row r="385" spans="1:45" s="4" customFormat="1" ht="20.100000000000001" hidden="1" customHeight="1" outlineLevel="1" x14ac:dyDescent="0.15">
      <c r="B385" s="69" t="str">
        <f>IF($R$5&lt;&gt;"",$R$5,"-")</f>
        <v>松江　氏</v>
      </c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98"/>
      <c r="AH385" s="132" t="str">
        <f t="shared" ref="AH385:AH390" si="1001">IF(B385="-",B385,"手入力")</f>
        <v>手入力</v>
      </c>
      <c r="AI385" s="63">
        <f t="shared" ref="AI385:AI390" si="1002">AQ385</f>
        <v>0</v>
      </c>
      <c r="AJ385" s="64" t="str">
        <f>IFERROR(AI385/AO385,"")</f>
        <v/>
      </c>
      <c r="AK385" s="106" t="str">
        <f>IFERROR(IF(B385="-",B385,IF(AI385/AO385&gt;=0.285,"達成","未")),"-")</f>
        <v>-</v>
      </c>
      <c r="AL385" s="126">
        <f>AR385</f>
        <v>52</v>
      </c>
      <c r="AM385" s="127">
        <f>IFERROR(AL385/AP385,"")</f>
        <v>0.32911392405063289</v>
      </c>
      <c r="AN385" s="44">
        <f>COUNT(C381:AG381)</f>
        <v>30</v>
      </c>
      <c r="AO385" s="111">
        <f>IF(OR(B385="-",B385=""),0,IFERROR(AN385-AH385,))</f>
        <v>0</v>
      </c>
      <c r="AP385" s="75">
        <f>AO385+AP373</f>
        <v>158</v>
      </c>
      <c r="AQ385" s="74">
        <f>COUNTIF(C385:AG385,"○")</f>
        <v>0</v>
      </c>
      <c r="AR385" s="74">
        <f>AR373+AQ385</f>
        <v>52</v>
      </c>
      <c r="AS385" s="76">
        <f>IF(AS386&gt;=1,0,IF(SUM(AO385:AO390)=0,1,IF(AK384="達成",1,0)))</f>
        <v>0</v>
      </c>
    </row>
    <row r="386" spans="1:45" s="4" customFormat="1" ht="20.100000000000001" hidden="1" customHeight="1" outlineLevel="1" x14ac:dyDescent="0.15">
      <c r="B386" s="60" t="str">
        <f>IF($S$5&lt;&gt;"",$S$5,"-")</f>
        <v>大田　氏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77"/>
      <c r="AH386" s="130" t="str">
        <f t="shared" si="1001"/>
        <v>手入力</v>
      </c>
      <c r="AI386" s="65">
        <f t="shared" si="1002"/>
        <v>0</v>
      </c>
      <c r="AJ386" s="53" t="str">
        <f>IFERROR(AI386/AO386,"")</f>
        <v/>
      </c>
      <c r="AK386" s="107" t="str">
        <f t="shared" ref="AK386:AK390" si="1003">IFERROR(IF(B386="-",B386,IF(AI386/AO386&gt;=0.285,"達成","未")),"-")</f>
        <v>-</v>
      </c>
      <c r="AL386" s="128">
        <f>AR386</f>
        <v>51</v>
      </c>
      <c r="AM386" s="121">
        <f>IFERROR(AL386/AP386,"")</f>
        <v>0.32278481012658228</v>
      </c>
      <c r="AN386" s="44">
        <f>COUNT(C381:AG381)</f>
        <v>30</v>
      </c>
      <c r="AO386" s="111">
        <f>IF(OR(B386="-",B386=""),0,IFERROR(AN386-AH386,))</f>
        <v>0</v>
      </c>
      <c r="AP386" s="75">
        <f>AO386+AP374</f>
        <v>158</v>
      </c>
      <c r="AQ386" s="75">
        <f>COUNTIF(C386:AG386,"○")</f>
        <v>0</v>
      </c>
      <c r="AR386" s="75">
        <f>AR374+AQ386</f>
        <v>51</v>
      </c>
      <c r="AS386" s="49">
        <f>COUNTIF(AH385:AH390,"手入力")</f>
        <v>3</v>
      </c>
    </row>
    <row r="387" spans="1:45" s="4" customFormat="1" ht="20.100000000000001" hidden="1" customHeight="1" outlineLevel="1" x14ac:dyDescent="0.15">
      <c r="B387" s="60" t="str">
        <f>IF($T$5&lt;&gt;"",$T$5,"-")</f>
        <v>浜田　氏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77"/>
      <c r="AH387" s="130" t="str">
        <f t="shared" si="1001"/>
        <v>手入力</v>
      </c>
      <c r="AI387" s="65">
        <f t="shared" si="1002"/>
        <v>0</v>
      </c>
      <c r="AJ387" s="53" t="str">
        <f>IFERROR(AI387/AO387,"")</f>
        <v/>
      </c>
      <c r="AK387" s="107" t="str">
        <f t="shared" si="1003"/>
        <v>-</v>
      </c>
      <c r="AL387" s="128">
        <f>AR387</f>
        <v>52</v>
      </c>
      <c r="AM387" s="121">
        <f>IFERROR(AL387/AP387,"")</f>
        <v>0.32911392405063289</v>
      </c>
      <c r="AN387" s="44">
        <f>COUNT(C381:AG381)</f>
        <v>30</v>
      </c>
      <c r="AO387" s="111">
        <f t="shared" ref="AO387:AO390" si="1004">IF(OR(B387="-",B387=""),0,IFERROR(AN387-AH387,))</f>
        <v>0</v>
      </c>
      <c r="AP387" s="75">
        <f t="shared" ref="AP387:AP390" si="1005">AO387+AP375</f>
        <v>158</v>
      </c>
      <c r="AQ387" s="75">
        <f>COUNTIF(C387:AG387,"○")</f>
        <v>0</v>
      </c>
      <c r="AR387" s="75">
        <f t="shared" ref="AR387:AR389" si="1006">AR375+AQ387</f>
        <v>52</v>
      </c>
      <c r="AS387" s="49"/>
    </row>
    <row r="388" spans="1:45" s="4" customFormat="1" ht="20.100000000000001" hidden="1" customHeight="1" outlineLevel="1" x14ac:dyDescent="0.15">
      <c r="B388" s="60" t="str">
        <f>IF($U$5&lt;&gt;"",$U$5,"-")</f>
        <v>-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77"/>
      <c r="AH388" s="130" t="str">
        <f t="shared" si="1001"/>
        <v>-</v>
      </c>
      <c r="AI388" s="65">
        <f t="shared" si="1002"/>
        <v>0</v>
      </c>
      <c r="AJ388" s="53" t="str">
        <f t="shared" ref="AJ388:AJ389" si="1007">IFERROR(AI388/AO388,"")</f>
        <v/>
      </c>
      <c r="AK388" s="107" t="str">
        <f t="shared" si="1003"/>
        <v>-</v>
      </c>
      <c r="AL388" s="128">
        <f>AR388</f>
        <v>0</v>
      </c>
      <c r="AM388" s="121" t="str">
        <f>IFERROR(AL388/AP388,"")</f>
        <v/>
      </c>
      <c r="AN388" s="44">
        <f>COUNT(C381:AG381)</f>
        <v>30</v>
      </c>
      <c r="AO388" s="111">
        <f t="shared" si="1004"/>
        <v>0</v>
      </c>
      <c r="AP388" s="75">
        <f t="shared" si="1005"/>
        <v>0</v>
      </c>
      <c r="AQ388" s="75">
        <f>COUNTIF(C388:AG388,"○")</f>
        <v>0</v>
      </c>
      <c r="AR388" s="75">
        <f t="shared" si="1006"/>
        <v>0</v>
      </c>
      <c r="AS388" s="49"/>
    </row>
    <row r="389" spans="1:45" s="4" customFormat="1" ht="20.100000000000001" hidden="1" customHeight="1" outlineLevel="1" x14ac:dyDescent="0.15">
      <c r="B389" s="60" t="str">
        <f>IF($V$5&lt;&gt;"",$V$5,"-")</f>
        <v>-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77"/>
      <c r="AH389" s="130" t="str">
        <f t="shared" si="1001"/>
        <v>-</v>
      </c>
      <c r="AI389" s="65">
        <f t="shared" si="1002"/>
        <v>0</v>
      </c>
      <c r="AJ389" s="53" t="str">
        <f t="shared" si="1007"/>
        <v/>
      </c>
      <c r="AK389" s="107" t="str">
        <f t="shared" si="1003"/>
        <v>-</v>
      </c>
      <c r="AL389" s="128">
        <f>AR389</f>
        <v>0</v>
      </c>
      <c r="AM389" s="121" t="str">
        <f>IFERROR(AL389/AP389,"")</f>
        <v/>
      </c>
      <c r="AN389" s="44">
        <f>COUNT(C381:AG381)</f>
        <v>30</v>
      </c>
      <c r="AO389" s="111">
        <f t="shared" si="1004"/>
        <v>0</v>
      </c>
      <c r="AP389" s="75">
        <f t="shared" si="1005"/>
        <v>0</v>
      </c>
      <c r="AQ389" s="75">
        <f>COUNTIF(C389:AG389,"○")</f>
        <v>0</v>
      </c>
      <c r="AR389" s="75">
        <f t="shared" si="1006"/>
        <v>0</v>
      </c>
      <c r="AS389" s="49"/>
    </row>
    <row r="390" spans="1:45" s="4" customFormat="1" ht="20.100000000000001" hidden="1" customHeight="1" outlineLevel="1" thickBot="1" x14ac:dyDescent="0.2">
      <c r="B390" s="61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79"/>
      <c r="AH390" s="131" t="str">
        <f t="shared" si="1001"/>
        <v>-</v>
      </c>
      <c r="AI390" s="5">
        <f t="shared" si="1002"/>
        <v>0</v>
      </c>
      <c r="AJ390" s="66" t="str">
        <f>IFERROR(AI390/AO390,"")</f>
        <v/>
      </c>
      <c r="AK390" s="33" t="str">
        <f t="shared" si="1003"/>
        <v>-</v>
      </c>
      <c r="AL390" s="122">
        <f t="shared" ref="AL390" si="1008">AR390</f>
        <v>0</v>
      </c>
      <c r="AM390" s="117" t="str">
        <f t="shared" ref="AM390" si="1009">IFERROR(AL390/AP390,"")</f>
        <v/>
      </c>
      <c r="AN390" s="44">
        <f>COUNT(C381:AG381)</f>
        <v>30</v>
      </c>
      <c r="AO390" s="111">
        <f t="shared" si="1004"/>
        <v>0</v>
      </c>
      <c r="AP390" s="75">
        <f t="shared" si="1005"/>
        <v>0</v>
      </c>
      <c r="AQ390" s="75">
        <f t="shared" ref="AQ390" si="1010">COUNTIF(C390:AG390,"○")</f>
        <v>0</v>
      </c>
      <c r="AR390" s="75">
        <f>AR378+AQ390</f>
        <v>0</v>
      </c>
      <c r="AS390" s="49"/>
    </row>
    <row r="391" spans="1:45" ht="14.25" hidden="1" outlineLevel="1" thickBot="1" x14ac:dyDescent="0.2">
      <c r="AR391" s="35"/>
    </row>
    <row r="392" spans="1:45" s="4" customFormat="1" ht="12.95" hidden="1" customHeight="1" outlineLevel="1" x14ac:dyDescent="0.15">
      <c r="A392" s="2"/>
      <c r="B392" s="85" t="s">
        <v>0</v>
      </c>
      <c r="C392" s="199">
        <f>DATE(YEAR(C380),MONTH(C380)+1,DAY(C380))</f>
        <v>46357</v>
      </c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  <c r="AA392" s="200"/>
      <c r="AB392" s="200"/>
      <c r="AC392" s="200"/>
      <c r="AD392" s="200"/>
      <c r="AE392" s="200"/>
      <c r="AF392" s="200"/>
      <c r="AG392" s="200"/>
      <c r="AH392" s="248" t="s">
        <v>17</v>
      </c>
      <c r="AI392" s="203" t="s">
        <v>48</v>
      </c>
      <c r="AJ392" s="204"/>
      <c r="AK392" s="205"/>
      <c r="AL392" s="240" t="s">
        <v>11</v>
      </c>
      <c r="AM392" s="241"/>
      <c r="AN392" s="234" t="s">
        <v>16</v>
      </c>
      <c r="AO392" s="215" t="s">
        <v>18</v>
      </c>
      <c r="AP392" s="189" t="s">
        <v>19</v>
      </c>
      <c r="AQ392" s="191"/>
      <c r="AR392" s="177"/>
    </row>
    <row r="393" spans="1:45" s="4" customFormat="1" ht="12.95" hidden="1" customHeight="1" outlineLevel="1" x14ac:dyDescent="0.15">
      <c r="A393" s="2"/>
      <c r="B393" s="12" t="s">
        <v>1</v>
      </c>
      <c r="C393" s="13">
        <f>DATE(YEAR(C392),MONTH(C392),DAY(C392))</f>
        <v>46357</v>
      </c>
      <c r="D393" s="13">
        <f>IF(MONTH(DATE(YEAR(C393),MONTH(C393),DAY(C393)+1))=MONTH($C392),DATE(YEAR(C393),MONTH(C393),DAY(C393)+1),"")</f>
        <v>46358</v>
      </c>
      <c r="E393" s="13">
        <f t="shared" ref="E393" si="1011">IF(MONTH(DATE(YEAR(D393),MONTH(D393),DAY(D393)+1))=MONTH($C392),DATE(YEAR(D393),MONTH(D393),DAY(D393)+1),"")</f>
        <v>46359</v>
      </c>
      <c r="F393" s="18">
        <f t="shared" ref="F393" si="1012">IF(MONTH(DATE(YEAR(E393),MONTH(E393),DAY(E393)+1))=MONTH($C392),DATE(YEAR(E393),MONTH(E393),DAY(E393)+1),"")</f>
        <v>46360</v>
      </c>
      <c r="G393" s="13">
        <f t="shared" ref="G393" si="1013">IF(MONTH(DATE(YEAR(F393),MONTH(F393),DAY(F393)+1))=MONTH($C392),DATE(YEAR(F393),MONTH(F393),DAY(F393)+1),"")</f>
        <v>46361</v>
      </c>
      <c r="H393" s="13">
        <f t="shared" ref="H393" si="1014">IF(MONTH(DATE(YEAR(G393),MONTH(G393),DAY(G393)+1))=MONTH($C392),DATE(YEAR(G393),MONTH(G393),DAY(G393)+1),"")</f>
        <v>46362</v>
      </c>
      <c r="I393" s="13">
        <f t="shared" ref="I393" si="1015">IF(MONTH(DATE(YEAR(H393),MONTH(H393),DAY(H393)+1))=MONTH($C392),DATE(YEAR(H393),MONTH(H393),DAY(H393)+1),"")</f>
        <v>46363</v>
      </c>
      <c r="J393" s="13">
        <f t="shared" ref="J393" si="1016">IF(MONTH(DATE(YEAR(I393),MONTH(I393),DAY(I393)+1))=MONTH($C392),DATE(YEAR(I393),MONTH(I393),DAY(I393)+1),"")</f>
        <v>46364</v>
      </c>
      <c r="K393" s="13">
        <f t="shared" ref="K393" si="1017">IF(MONTH(DATE(YEAR(J393),MONTH(J393),DAY(J393)+1))=MONTH($C392),DATE(YEAR(J393),MONTH(J393),DAY(J393)+1),"")</f>
        <v>46365</v>
      </c>
      <c r="L393" s="13">
        <f t="shared" ref="L393" si="1018">IF(MONTH(DATE(YEAR(K393),MONTH(K393),DAY(K393)+1))=MONTH($C392),DATE(YEAR(K393),MONTH(K393),DAY(K393)+1),"")</f>
        <v>46366</v>
      </c>
      <c r="M393" s="13">
        <f t="shared" ref="M393" si="1019">IF(MONTH(DATE(YEAR(L393),MONTH(L393),DAY(L393)+1))=MONTH($C392),DATE(YEAR(L393),MONTH(L393),DAY(L393)+1),"")</f>
        <v>46367</v>
      </c>
      <c r="N393" s="13">
        <f t="shared" ref="N393" si="1020">IF(MONTH(DATE(YEAR(M393),MONTH(M393),DAY(M393)+1))=MONTH($C392),DATE(YEAR(M393),MONTH(M393),DAY(M393)+1),"")</f>
        <v>46368</v>
      </c>
      <c r="O393" s="13">
        <f t="shared" ref="O393" si="1021">IF(MONTH(DATE(YEAR(N393),MONTH(N393),DAY(N393)+1))=MONTH($C392),DATE(YEAR(N393),MONTH(N393),DAY(N393)+1),"")</f>
        <v>46369</v>
      </c>
      <c r="P393" s="13">
        <f t="shared" ref="P393" si="1022">IF(MONTH(DATE(YEAR(O393),MONTH(O393),DAY(O393)+1))=MONTH($C392),DATE(YEAR(O393),MONTH(O393),DAY(O393)+1),"")</f>
        <v>46370</v>
      </c>
      <c r="Q393" s="13">
        <f t="shared" ref="Q393" si="1023">IF(MONTH(DATE(YEAR(P393),MONTH(P393),DAY(P393)+1))=MONTH($C392),DATE(YEAR(P393),MONTH(P393),DAY(P393)+1),"")</f>
        <v>46371</v>
      </c>
      <c r="R393" s="13">
        <f t="shared" ref="R393" si="1024">IF(MONTH(DATE(YEAR(Q393),MONTH(Q393),DAY(Q393)+1))=MONTH($C392),DATE(YEAR(Q393),MONTH(Q393),DAY(Q393)+1),"")</f>
        <v>46372</v>
      </c>
      <c r="S393" s="13">
        <f t="shared" ref="S393" si="1025">IF(MONTH(DATE(YEAR(R393),MONTH(R393),DAY(R393)+1))=MONTH($C392),DATE(YEAR(R393),MONTH(R393),DAY(R393)+1),"")</f>
        <v>46373</v>
      </c>
      <c r="T393" s="13">
        <f t="shared" ref="T393" si="1026">IF(MONTH(DATE(YEAR(S393),MONTH(S393),DAY(S393)+1))=MONTH($C392),DATE(YEAR(S393),MONTH(S393),DAY(S393)+1),"")</f>
        <v>46374</v>
      </c>
      <c r="U393" s="13">
        <f t="shared" ref="U393" si="1027">IF(MONTH(DATE(YEAR(T393),MONTH(T393),DAY(T393)+1))=MONTH($C392),DATE(YEAR(T393),MONTH(T393),DAY(T393)+1),"")</f>
        <v>46375</v>
      </c>
      <c r="V393" s="13">
        <f t="shared" ref="V393" si="1028">IF(MONTH(DATE(YEAR(U393),MONTH(U393),DAY(U393)+1))=MONTH($C392),DATE(YEAR(U393),MONTH(U393),DAY(U393)+1),"")</f>
        <v>46376</v>
      </c>
      <c r="W393" s="13">
        <f t="shared" ref="W393" si="1029">IF(MONTH(DATE(YEAR(V393),MONTH(V393),DAY(V393)+1))=MONTH($C392),DATE(YEAR(V393),MONTH(V393),DAY(V393)+1),"")</f>
        <v>46377</v>
      </c>
      <c r="X393" s="13">
        <f t="shared" ref="X393" si="1030">IF(MONTH(DATE(YEAR(W393),MONTH(W393),DAY(W393)+1))=MONTH($C392),DATE(YEAR(W393),MONTH(W393),DAY(W393)+1),"")</f>
        <v>46378</v>
      </c>
      <c r="Y393" s="13">
        <f t="shared" ref="Y393" si="1031">IF(MONTH(DATE(YEAR(X393),MONTH(X393),DAY(X393)+1))=MONTH($C392),DATE(YEAR(X393),MONTH(X393),DAY(X393)+1),"")</f>
        <v>46379</v>
      </c>
      <c r="Z393" s="13">
        <f t="shared" ref="Z393" si="1032">IF(MONTH(DATE(YEAR(Y393),MONTH(Y393),DAY(Y393)+1))=MONTH($C392),DATE(YEAR(Y393),MONTH(Y393),DAY(Y393)+1),"")</f>
        <v>46380</v>
      </c>
      <c r="AA393" s="13">
        <f t="shared" ref="AA393" si="1033">IF(MONTH(DATE(YEAR(Z393),MONTH(Z393),DAY(Z393)+1))=MONTH($C392),DATE(YEAR(Z393),MONTH(Z393),DAY(Z393)+1),"")</f>
        <v>46381</v>
      </c>
      <c r="AB393" s="13">
        <f t="shared" ref="AB393" si="1034">IF(MONTH(DATE(YEAR(AA393),MONTH(AA393),DAY(AA393)+1))=MONTH($C392),DATE(YEAR(AA393),MONTH(AA393),DAY(AA393)+1),"")</f>
        <v>46382</v>
      </c>
      <c r="AC393" s="13">
        <f t="shared" ref="AC393" si="1035">IF(MONTH(DATE(YEAR(AB393),MONTH(AB393),DAY(AB393)+1))=MONTH($C392),DATE(YEAR(AB393),MONTH(AB393),DAY(AB393)+1),"")</f>
        <v>46383</v>
      </c>
      <c r="AD393" s="13">
        <f t="shared" ref="AD393" si="1036">IF(MONTH(DATE(YEAR(AC393),MONTH(AC393),DAY(AC393)+1))=MONTH($C392),DATE(YEAR(AC393),MONTH(AC393),DAY(AC393)+1),"")</f>
        <v>46384</v>
      </c>
      <c r="AE393" s="13">
        <f t="shared" ref="AE393" si="1037">IF(MONTH(DATE(YEAR(AD393),MONTH(AD393),DAY(AD393)+1))=MONTH($C392),DATE(YEAR(AD393),MONTH(AD393),DAY(AD393)+1),"")</f>
        <v>46385</v>
      </c>
      <c r="AF393" s="13">
        <f t="shared" ref="AF393" si="1038">IF(MONTH(DATE(YEAR(AE393),MONTH(AE393),DAY(AE393)+1))=MONTH($C392),DATE(YEAR(AE393),MONTH(AE393),DAY(AE393)+1),"")</f>
        <v>46386</v>
      </c>
      <c r="AG393" s="32">
        <f t="shared" ref="AG393" si="1039">IF(MONTH(DATE(YEAR(AF393),MONTH(AF393),DAY(AF393)+1))=MONTH($C392),DATE(YEAR(AF393),MONTH(AF393),DAY(AF393)+1),"")</f>
        <v>46387</v>
      </c>
      <c r="AH393" s="249"/>
      <c r="AI393" s="206"/>
      <c r="AJ393" s="207"/>
      <c r="AK393" s="208"/>
      <c r="AL393" s="242"/>
      <c r="AM393" s="243"/>
      <c r="AN393" s="235"/>
      <c r="AO393" s="216"/>
      <c r="AP393" s="190"/>
      <c r="AQ393" s="191"/>
      <c r="AR393" s="177"/>
    </row>
    <row r="394" spans="1:45" s="4" customFormat="1" ht="12.95" hidden="1" customHeight="1" outlineLevel="1" x14ac:dyDescent="0.15">
      <c r="A394" s="2"/>
      <c r="B394" s="12" t="s">
        <v>2</v>
      </c>
      <c r="C394" s="14" t="str">
        <f t="shared" ref="C394:AG394" si="1040">TEXT(C393,"aaa")</f>
        <v>火</v>
      </c>
      <c r="D394" s="14" t="str">
        <f t="shared" si="1040"/>
        <v>水</v>
      </c>
      <c r="E394" s="14" t="str">
        <f t="shared" si="1040"/>
        <v>木</v>
      </c>
      <c r="F394" s="19" t="str">
        <f t="shared" si="1040"/>
        <v>金</v>
      </c>
      <c r="G394" s="14" t="str">
        <f t="shared" si="1040"/>
        <v>土</v>
      </c>
      <c r="H394" s="14" t="str">
        <f t="shared" si="1040"/>
        <v>日</v>
      </c>
      <c r="I394" s="14" t="str">
        <f t="shared" si="1040"/>
        <v>月</v>
      </c>
      <c r="J394" s="14" t="str">
        <f t="shared" si="1040"/>
        <v>火</v>
      </c>
      <c r="K394" s="14" t="str">
        <f t="shared" si="1040"/>
        <v>水</v>
      </c>
      <c r="L394" s="14" t="str">
        <f t="shared" si="1040"/>
        <v>木</v>
      </c>
      <c r="M394" s="14" t="str">
        <f t="shared" si="1040"/>
        <v>金</v>
      </c>
      <c r="N394" s="14" t="str">
        <f t="shared" si="1040"/>
        <v>土</v>
      </c>
      <c r="O394" s="14" t="str">
        <f t="shared" si="1040"/>
        <v>日</v>
      </c>
      <c r="P394" s="14" t="str">
        <f t="shared" si="1040"/>
        <v>月</v>
      </c>
      <c r="Q394" s="14" t="str">
        <f t="shared" si="1040"/>
        <v>火</v>
      </c>
      <c r="R394" s="14" t="str">
        <f t="shared" si="1040"/>
        <v>水</v>
      </c>
      <c r="S394" s="14" t="str">
        <f t="shared" si="1040"/>
        <v>木</v>
      </c>
      <c r="T394" s="14" t="str">
        <f t="shared" si="1040"/>
        <v>金</v>
      </c>
      <c r="U394" s="14" t="str">
        <f t="shared" si="1040"/>
        <v>土</v>
      </c>
      <c r="V394" s="14" t="str">
        <f t="shared" si="1040"/>
        <v>日</v>
      </c>
      <c r="W394" s="14" t="str">
        <f t="shared" si="1040"/>
        <v>月</v>
      </c>
      <c r="X394" s="14" t="str">
        <f t="shared" si="1040"/>
        <v>火</v>
      </c>
      <c r="Y394" s="14" t="str">
        <f t="shared" si="1040"/>
        <v>水</v>
      </c>
      <c r="Z394" s="14" t="str">
        <f t="shared" si="1040"/>
        <v>木</v>
      </c>
      <c r="AA394" s="14" t="str">
        <f t="shared" si="1040"/>
        <v>金</v>
      </c>
      <c r="AB394" s="14" t="str">
        <f t="shared" si="1040"/>
        <v>土</v>
      </c>
      <c r="AC394" s="14" t="str">
        <f t="shared" si="1040"/>
        <v>日</v>
      </c>
      <c r="AD394" s="14" t="str">
        <f t="shared" si="1040"/>
        <v>月</v>
      </c>
      <c r="AE394" s="14" t="str">
        <f t="shared" si="1040"/>
        <v>火</v>
      </c>
      <c r="AF394" s="14" t="str">
        <f t="shared" si="1040"/>
        <v>水</v>
      </c>
      <c r="AG394" s="77" t="str">
        <f t="shared" si="1040"/>
        <v>木</v>
      </c>
      <c r="AH394" s="249"/>
      <c r="AI394" s="193" t="s">
        <v>42</v>
      </c>
      <c r="AJ394" s="247" t="s">
        <v>12</v>
      </c>
      <c r="AK394" s="195" t="s">
        <v>49</v>
      </c>
      <c r="AL394" s="236" t="s">
        <v>42</v>
      </c>
      <c r="AM394" s="238" t="s">
        <v>13</v>
      </c>
      <c r="AN394" s="234">
        <f>COUNT(C393:AG393)</f>
        <v>31</v>
      </c>
      <c r="AO394" s="215">
        <f>AN394-AH394</f>
        <v>31</v>
      </c>
      <c r="AP394" s="215">
        <f>SUM(AO$8:AO396)</f>
        <v>1479</v>
      </c>
      <c r="AQ394" s="56"/>
      <c r="AR394" s="55"/>
    </row>
    <row r="395" spans="1:45" s="4" customFormat="1" ht="27" hidden="1" customHeight="1" outlineLevel="1" x14ac:dyDescent="0.15">
      <c r="A395" s="3"/>
      <c r="B395" s="185" t="s">
        <v>3</v>
      </c>
      <c r="C395" s="187" t="str">
        <f>IFERROR(VLOOKUP(C393,祝日一覧!$A:$C,3,FALSE),"")</f>
        <v/>
      </c>
      <c r="D395" s="187" t="str">
        <f>IFERROR(VLOOKUP(D393,祝日一覧!$A:$C,3,FALSE),"")</f>
        <v/>
      </c>
      <c r="E395" s="187" t="str">
        <f>IFERROR(VLOOKUP(E393,祝日一覧!$A:$C,3,FALSE),"")</f>
        <v/>
      </c>
      <c r="F395" s="187" t="str">
        <f>IFERROR(VLOOKUP(F393,祝日一覧!$A:$C,3,FALSE),"")</f>
        <v/>
      </c>
      <c r="G395" s="187" t="str">
        <f>IFERROR(VLOOKUP(G393,祝日一覧!$A:$C,3,FALSE),"")</f>
        <v/>
      </c>
      <c r="H395" s="187" t="str">
        <f>IFERROR(VLOOKUP(H393,祝日一覧!$A:$C,3,FALSE),"")</f>
        <v/>
      </c>
      <c r="I395" s="187" t="str">
        <f>IFERROR(VLOOKUP(I393,祝日一覧!$A:$C,3,FALSE),"")</f>
        <v/>
      </c>
      <c r="J395" s="187" t="str">
        <f>IFERROR(VLOOKUP(J393,祝日一覧!$A:$C,3,FALSE),"")</f>
        <v/>
      </c>
      <c r="K395" s="187" t="str">
        <f>IFERROR(VLOOKUP(K393,祝日一覧!$A:$C,3,FALSE),"")</f>
        <v/>
      </c>
      <c r="L395" s="187" t="str">
        <f>IFERROR(VLOOKUP(L393,祝日一覧!$A:$C,3,FALSE),"")</f>
        <v/>
      </c>
      <c r="M395" s="187" t="str">
        <f>IFERROR(VLOOKUP(M393,祝日一覧!$A:$C,3,FALSE),"")</f>
        <v/>
      </c>
      <c r="N395" s="187" t="str">
        <f>IFERROR(VLOOKUP(N393,祝日一覧!$A:$C,3,FALSE),"")</f>
        <v/>
      </c>
      <c r="O395" s="187" t="str">
        <f>IFERROR(VLOOKUP(O393,祝日一覧!$A:$C,3,FALSE),"")</f>
        <v/>
      </c>
      <c r="P395" s="187" t="str">
        <f>IFERROR(VLOOKUP(P393,祝日一覧!$A:$C,3,FALSE),"")</f>
        <v/>
      </c>
      <c r="Q395" s="187" t="str">
        <f>IFERROR(VLOOKUP(Q393,祝日一覧!$A:$C,3,FALSE),"")</f>
        <v/>
      </c>
      <c r="R395" s="187" t="str">
        <f>IFERROR(VLOOKUP(R393,祝日一覧!$A:$C,3,FALSE),"")</f>
        <v/>
      </c>
      <c r="S395" s="187" t="str">
        <f>IFERROR(VLOOKUP(S393,祝日一覧!$A:$C,3,FALSE),"")</f>
        <v/>
      </c>
      <c r="T395" s="187" t="str">
        <f>IFERROR(VLOOKUP(T393,祝日一覧!$A:$C,3,FALSE),"")</f>
        <v/>
      </c>
      <c r="U395" s="187" t="str">
        <f>IFERROR(VLOOKUP(U393,祝日一覧!$A:$C,3,FALSE),"")</f>
        <v/>
      </c>
      <c r="V395" s="187" t="str">
        <f>IFERROR(VLOOKUP(V393,祝日一覧!$A:$C,3,FALSE),"")</f>
        <v/>
      </c>
      <c r="W395" s="187" t="str">
        <f>IFERROR(VLOOKUP(W393,祝日一覧!$A:$C,3,FALSE),"")</f>
        <v/>
      </c>
      <c r="X395" s="187" t="str">
        <f>IFERROR(VLOOKUP(X393,祝日一覧!$A:$C,3,FALSE),"")</f>
        <v/>
      </c>
      <c r="Y395" s="187" t="str">
        <f>IFERROR(VLOOKUP(Y393,祝日一覧!$A:$C,3,FALSE),"")</f>
        <v/>
      </c>
      <c r="Z395" s="187" t="str">
        <f>IFERROR(VLOOKUP(Z393,祝日一覧!$A:$C,3,FALSE),"")</f>
        <v/>
      </c>
      <c r="AA395" s="187" t="str">
        <f>IFERROR(VLOOKUP(AA393,祝日一覧!$A:$C,3,FALSE),"")</f>
        <v/>
      </c>
      <c r="AB395" s="187" t="str">
        <f>IFERROR(VLOOKUP(AB393,祝日一覧!$A:$C,3,FALSE),"")</f>
        <v/>
      </c>
      <c r="AC395" s="187" t="str">
        <f>IFERROR(VLOOKUP(AC393,祝日一覧!$A:$C,3,FALSE),"")</f>
        <v/>
      </c>
      <c r="AD395" s="187" t="str">
        <f>IFERROR(VLOOKUP(AD393,祝日一覧!$A:$C,3,FALSE),"")</f>
        <v/>
      </c>
      <c r="AE395" s="187" t="str">
        <f>IFERROR(VLOOKUP(AE393,祝日一覧!$A:$C,3,FALSE),"")</f>
        <v>年末年始休暇</v>
      </c>
      <c r="AF395" s="187" t="str">
        <f>IFERROR(VLOOKUP(AF393,祝日一覧!$A:$C,3,FALSE),"")</f>
        <v>年末年始休暇</v>
      </c>
      <c r="AG395" s="229" t="str">
        <f>IFERROR(VLOOKUP(AG393,祝日一覧!$A:$C,3,FALSE),"")</f>
        <v>年末年始休暇</v>
      </c>
      <c r="AH395" s="249"/>
      <c r="AI395" s="193"/>
      <c r="AJ395" s="247"/>
      <c r="AK395" s="195"/>
      <c r="AL395" s="237"/>
      <c r="AM395" s="239"/>
      <c r="AN395" s="235"/>
      <c r="AO395" s="216"/>
      <c r="AP395" s="216"/>
      <c r="AQ395" s="57"/>
      <c r="AR395" s="58"/>
    </row>
    <row r="396" spans="1:45" s="4" customFormat="1" ht="20.100000000000001" hidden="1" customHeight="1" outlineLevel="1" thickBot="1" x14ac:dyDescent="0.2">
      <c r="B396" s="228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  <c r="AA396" s="227"/>
      <c r="AB396" s="227"/>
      <c r="AC396" s="227"/>
      <c r="AD396" s="227"/>
      <c r="AE396" s="227"/>
      <c r="AF396" s="227"/>
      <c r="AG396" s="230"/>
      <c r="AH396" s="250"/>
      <c r="AI396" s="5"/>
      <c r="AJ396" s="66" t="e">
        <f>AVERAGE(AJ397:AJ402)</f>
        <v>#DIV/0!</v>
      </c>
      <c r="AK396" s="33" t="e">
        <f>IF(AJ396&gt;=0.285,"達成","未")</f>
        <v>#DIV/0!</v>
      </c>
      <c r="AL396" s="116"/>
      <c r="AM396" s="117">
        <f>AVERAGE(AM397:AM401)</f>
        <v>0.32700421940928265</v>
      </c>
      <c r="AN396" s="109" t="s">
        <v>69</v>
      </c>
      <c r="AO396" s="93" t="s">
        <v>70</v>
      </c>
      <c r="AP396" s="94" t="s">
        <v>71</v>
      </c>
      <c r="AQ396" s="96" t="s">
        <v>72</v>
      </c>
      <c r="AR396" s="96" t="s">
        <v>59</v>
      </c>
      <c r="AS396" s="88" t="s">
        <v>68</v>
      </c>
    </row>
    <row r="397" spans="1:45" s="4" customFormat="1" ht="20.100000000000001" hidden="1" customHeight="1" outlineLevel="1" x14ac:dyDescent="0.15">
      <c r="B397" s="69" t="str">
        <f>IF($R$5&lt;&gt;"",$R$5,"-")</f>
        <v>松江　氏</v>
      </c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98"/>
      <c r="AH397" s="132" t="str">
        <f t="shared" ref="AH397:AH402" si="1041">IF(B397="-",B397,"手入力")</f>
        <v>手入力</v>
      </c>
      <c r="AI397" s="63">
        <f t="shared" ref="AI397:AI402" si="1042">AQ397</f>
        <v>0</v>
      </c>
      <c r="AJ397" s="64" t="str">
        <f>IFERROR(AI397/AO397,"")</f>
        <v/>
      </c>
      <c r="AK397" s="106" t="str">
        <f>IFERROR(IF(B397="-",B397,IF(AI397/AO397&gt;=0.285,"達成","未")),"-")</f>
        <v>-</v>
      </c>
      <c r="AL397" s="126">
        <f>AR397</f>
        <v>52</v>
      </c>
      <c r="AM397" s="127">
        <f>IFERROR(AL397/AP397,"")</f>
        <v>0.32911392405063289</v>
      </c>
      <c r="AN397" s="44">
        <f>COUNT(C393:AG393)</f>
        <v>31</v>
      </c>
      <c r="AO397" s="111">
        <f>IF(OR(B397="-",B397=""),0,IFERROR(AN397-AH397,))</f>
        <v>0</v>
      </c>
      <c r="AP397" s="75">
        <f>AO397+AP385</f>
        <v>158</v>
      </c>
      <c r="AQ397" s="74">
        <f>COUNTIF(C397:AG397,"○")</f>
        <v>0</v>
      </c>
      <c r="AR397" s="74">
        <f>AR385+AQ397</f>
        <v>52</v>
      </c>
      <c r="AS397" s="76">
        <f>IF(AS398&gt;=1,0,IF(SUM(AO397:AO402)=0,1,IF(AK396="達成",1,0)))</f>
        <v>0</v>
      </c>
    </row>
    <row r="398" spans="1:45" s="4" customFormat="1" ht="20.100000000000001" hidden="1" customHeight="1" outlineLevel="1" x14ac:dyDescent="0.15">
      <c r="B398" s="60" t="str">
        <f>IF($S$5&lt;&gt;"",$S$5,"-")</f>
        <v>大田　氏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77"/>
      <c r="AH398" s="130" t="str">
        <f t="shared" si="1041"/>
        <v>手入力</v>
      </c>
      <c r="AI398" s="65">
        <f t="shared" si="1042"/>
        <v>0</v>
      </c>
      <c r="AJ398" s="53" t="str">
        <f>IFERROR(AI398/AO398,"")</f>
        <v/>
      </c>
      <c r="AK398" s="107" t="str">
        <f t="shared" ref="AK398:AK402" si="1043">IFERROR(IF(B398="-",B398,IF(AI398/AO398&gt;=0.285,"達成","未")),"-")</f>
        <v>-</v>
      </c>
      <c r="AL398" s="128">
        <f>AR398</f>
        <v>51</v>
      </c>
      <c r="AM398" s="121">
        <f>IFERROR(AL398/AP398,"")</f>
        <v>0.32278481012658228</v>
      </c>
      <c r="AN398" s="44">
        <f>COUNT(C393:AG393)</f>
        <v>31</v>
      </c>
      <c r="AO398" s="111">
        <f>IF(OR(B398="-",B398=""),0,IFERROR(AN398-AH398,))</f>
        <v>0</v>
      </c>
      <c r="AP398" s="75">
        <f>AO398+AP386</f>
        <v>158</v>
      </c>
      <c r="AQ398" s="75">
        <f>COUNTIF(C398:AG398,"○")</f>
        <v>0</v>
      </c>
      <c r="AR398" s="75">
        <f>AR386+AQ398</f>
        <v>51</v>
      </c>
      <c r="AS398" s="49">
        <f>COUNTIF(AH397:AH402,"手入力")</f>
        <v>3</v>
      </c>
    </row>
    <row r="399" spans="1:45" s="4" customFormat="1" ht="20.100000000000001" hidden="1" customHeight="1" outlineLevel="1" x14ac:dyDescent="0.15">
      <c r="B399" s="60" t="str">
        <f>IF($T$5&lt;&gt;"",$T$5,"-")</f>
        <v>浜田　氏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77"/>
      <c r="AH399" s="130" t="str">
        <f t="shared" si="1041"/>
        <v>手入力</v>
      </c>
      <c r="AI399" s="65">
        <f t="shared" si="1042"/>
        <v>0</v>
      </c>
      <c r="AJ399" s="53" t="str">
        <f>IFERROR(AI399/AO399,"")</f>
        <v/>
      </c>
      <c r="AK399" s="107" t="str">
        <f t="shared" si="1043"/>
        <v>-</v>
      </c>
      <c r="AL399" s="128">
        <f>AR399</f>
        <v>52</v>
      </c>
      <c r="AM399" s="121">
        <f>IFERROR(AL399/AP399,"")</f>
        <v>0.32911392405063289</v>
      </c>
      <c r="AN399" s="44">
        <f>COUNT(C393:AG393)</f>
        <v>31</v>
      </c>
      <c r="AO399" s="111">
        <f>IF(OR(B399="-",B399=""),0,IFERROR(AN399-AH399,))</f>
        <v>0</v>
      </c>
      <c r="AP399" s="75">
        <f t="shared" ref="AP399:AP402" si="1044">AO399+AP387</f>
        <v>158</v>
      </c>
      <c r="AQ399" s="75">
        <f>COUNTIF(C399:AG399,"○")</f>
        <v>0</v>
      </c>
      <c r="AR399" s="75">
        <f t="shared" ref="AR399:AR401" si="1045">AR387+AQ399</f>
        <v>52</v>
      </c>
      <c r="AS399" s="49"/>
    </row>
    <row r="400" spans="1:45" s="4" customFormat="1" ht="20.100000000000001" hidden="1" customHeight="1" outlineLevel="1" x14ac:dyDescent="0.15">
      <c r="B400" s="60" t="str">
        <f>IF($U$5&lt;&gt;"",$U$5,"-")</f>
        <v>-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77"/>
      <c r="AH400" s="130" t="str">
        <f t="shared" si="1041"/>
        <v>-</v>
      </c>
      <c r="AI400" s="65">
        <f t="shared" si="1042"/>
        <v>0</v>
      </c>
      <c r="AJ400" s="53" t="str">
        <f t="shared" ref="AJ400:AJ401" si="1046">IFERROR(AI400/AO400,"")</f>
        <v/>
      </c>
      <c r="AK400" s="107" t="str">
        <f t="shared" si="1043"/>
        <v>-</v>
      </c>
      <c r="AL400" s="128">
        <f>AR400</f>
        <v>0</v>
      </c>
      <c r="AM400" s="121" t="str">
        <f>IFERROR(AL400/AP400,"")</f>
        <v/>
      </c>
      <c r="AN400" s="44">
        <f>COUNT(C393:AG393)</f>
        <v>31</v>
      </c>
      <c r="AO400" s="111">
        <f>IF(OR(B400="-",B400=""),0,IFERROR(AN400-AH400,))</f>
        <v>0</v>
      </c>
      <c r="AP400" s="75">
        <f t="shared" si="1044"/>
        <v>0</v>
      </c>
      <c r="AQ400" s="75">
        <f>COUNTIF(C400:AG400,"○")</f>
        <v>0</v>
      </c>
      <c r="AR400" s="75">
        <f t="shared" si="1045"/>
        <v>0</v>
      </c>
      <c r="AS400" s="49"/>
    </row>
    <row r="401" spans="1:52" s="4" customFormat="1" ht="20.100000000000001" hidden="1" customHeight="1" outlineLevel="1" x14ac:dyDescent="0.15">
      <c r="B401" s="60" t="str">
        <f>IF($V$5&lt;&gt;"",$V$5,"-")</f>
        <v>-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77"/>
      <c r="AH401" s="130" t="str">
        <f t="shared" si="1041"/>
        <v>-</v>
      </c>
      <c r="AI401" s="65">
        <f t="shared" si="1042"/>
        <v>0</v>
      </c>
      <c r="AJ401" s="53" t="str">
        <f t="shared" si="1046"/>
        <v/>
      </c>
      <c r="AK401" s="107" t="str">
        <f t="shared" si="1043"/>
        <v>-</v>
      </c>
      <c r="AL401" s="128">
        <f>AR401</f>
        <v>0</v>
      </c>
      <c r="AM401" s="121" t="str">
        <f>IFERROR(AL401/AP401,"")</f>
        <v/>
      </c>
      <c r="AN401" s="44">
        <f>COUNT(C393:AG393)</f>
        <v>31</v>
      </c>
      <c r="AO401" s="111">
        <f t="shared" ref="AO401:AO402" si="1047">IF(OR(B401="-",B401=""),0,IFERROR(AN401-AH401,))</f>
        <v>0</v>
      </c>
      <c r="AP401" s="75">
        <f t="shared" si="1044"/>
        <v>0</v>
      </c>
      <c r="AQ401" s="75">
        <f>COUNTIF(C401:AG401,"○")</f>
        <v>0</v>
      </c>
      <c r="AR401" s="75">
        <f t="shared" si="1045"/>
        <v>0</v>
      </c>
      <c r="AS401" s="49"/>
    </row>
    <row r="402" spans="1:52" s="4" customFormat="1" ht="20.100000000000001" hidden="1" customHeight="1" outlineLevel="1" thickBot="1" x14ac:dyDescent="0.2">
      <c r="B402" s="61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79"/>
      <c r="AH402" s="131" t="str">
        <f t="shared" si="1041"/>
        <v>-</v>
      </c>
      <c r="AI402" s="5">
        <f t="shared" si="1042"/>
        <v>0</v>
      </c>
      <c r="AJ402" s="66" t="str">
        <f>IFERROR(AI402/AO402,"")</f>
        <v/>
      </c>
      <c r="AK402" s="33" t="str">
        <f t="shared" si="1043"/>
        <v>-</v>
      </c>
      <c r="AL402" s="122">
        <f t="shared" ref="AL402" si="1048">AR402</f>
        <v>0</v>
      </c>
      <c r="AM402" s="117" t="str">
        <f t="shared" ref="AM402" si="1049">IFERROR(AL402/AP402,"")</f>
        <v/>
      </c>
      <c r="AN402" s="44">
        <f>COUNT(C393:AG393)</f>
        <v>31</v>
      </c>
      <c r="AO402" s="111">
        <f t="shared" si="1047"/>
        <v>0</v>
      </c>
      <c r="AP402" s="75">
        <f t="shared" si="1044"/>
        <v>0</v>
      </c>
      <c r="AQ402" s="75">
        <f t="shared" ref="AQ402" si="1050">COUNTIF(C402:AG402,"○")</f>
        <v>0</v>
      </c>
      <c r="AR402" s="75">
        <f>AR390+AQ402</f>
        <v>0</v>
      </c>
      <c r="AS402" s="49"/>
    </row>
    <row r="403" spans="1:52" hidden="1" outlineLevel="1" collapsed="1" x14ac:dyDescent="0.15">
      <c r="AR403" s="35"/>
    </row>
    <row r="404" spans="1:52" hidden="1" outlineLevel="1" x14ac:dyDescent="0.15">
      <c r="AH404" s="6"/>
    </row>
    <row r="405" spans="1:52" collapsed="1" x14ac:dyDescent="0.15">
      <c r="AH405" s="6"/>
    </row>
    <row r="406" spans="1:52" ht="20.25" customHeight="1" x14ac:dyDescent="0.15">
      <c r="A406" s="1"/>
      <c r="B406" s="16" t="s">
        <v>14</v>
      </c>
      <c r="AD406" s="263" t="s">
        <v>15</v>
      </c>
      <c r="AE406" s="264"/>
      <c r="AF406" s="264"/>
      <c r="AG406" s="264"/>
      <c r="AH406" s="264"/>
      <c r="AI406" s="264"/>
      <c r="AJ406" s="265"/>
      <c r="AK406" s="30"/>
      <c r="AL406" s="266">
        <f>VLOOKUP(AS407,AY414:AZ446,2)</f>
        <v>0.32700421940928265</v>
      </c>
      <c r="AM406" s="267"/>
      <c r="AR406" s="36" t="s">
        <v>57</v>
      </c>
      <c r="AS406" s="36" t="s">
        <v>73</v>
      </c>
      <c r="AT406" s="36" t="s">
        <v>74</v>
      </c>
      <c r="AU406" s="112" t="s">
        <v>75</v>
      </c>
    </row>
    <row r="407" spans="1:52" x14ac:dyDescent="0.15">
      <c r="B407" s="17"/>
      <c r="AM407" s="7"/>
      <c r="AR407" s="256">
        <f>DATE($D$6,$F$6,1)</f>
        <v>45383</v>
      </c>
      <c r="AS407" s="256">
        <f>DATE($K$6,$M$6,1)</f>
        <v>45536</v>
      </c>
      <c r="AT407" s="215">
        <f>(DATEDIF(AR407,AS407,"m"))+1</f>
        <v>6</v>
      </c>
      <c r="AU407" s="258">
        <f>AS13+AS25+AS37+AS49+AS61+AS73+AS85+AS97+AS109+AS121+AS133+AS145+AS157+AS169+AS181+AS193+AS205+AS217+AS229+AS241+AS253+AS265+AS277+AS289+AS301+AS313+AS325+AS337+AS349+AS361+AS373+AS385+AS397</f>
        <v>6</v>
      </c>
    </row>
    <row r="408" spans="1:52" ht="21" customHeight="1" x14ac:dyDescent="0.15">
      <c r="A408" s="1"/>
      <c r="Z408" s="259" t="s">
        <v>55</v>
      </c>
      <c r="AA408" s="260"/>
      <c r="AB408" s="260"/>
      <c r="AC408" s="260"/>
      <c r="AD408" s="261" t="str">
        <f>IF(AL406&gt;=0.285,AD412,"未達成")</f>
        <v>通期：達成</v>
      </c>
      <c r="AE408" s="261"/>
      <c r="AF408" s="261"/>
      <c r="AG408" s="261"/>
      <c r="AH408" s="261"/>
      <c r="AI408" s="261"/>
      <c r="AJ408" s="261"/>
      <c r="AK408" s="261"/>
      <c r="AL408" s="261"/>
      <c r="AM408" s="262"/>
      <c r="AR408" s="257"/>
      <c r="AS408" s="257"/>
      <c r="AT408" s="216"/>
      <c r="AU408" s="258"/>
    </row>
    <row r="409" spans="1:52" ht="21" customHeight="1" x14ac:dyDescent="0.15">
      <c r="A409" s="1"/>
      <c r="Z409" s="251" t="s">
        <v>56</v>
      </c>
      <c r="AA409" s="252"/>
      <c r="AB409" s="252"/>
      <c r="AC409" s="252"/>
      <c r="AD409" s="253" t="str">
        <f>IF(AT407=AU407,AD413,"未達成")</f>
        <v>月単位：達成</v>
      </c>
      <c r="AE409" s="253"/>
      <c r="AF409" s="253"/>
      <c r="AG409" s="253"/>
      <c r="AH409" s="253"/>
      <c r="AI409" s="253"/>
      <c r="AJ409" s="253"/>
      <c r="AK409" s="253"/>
      <c r="AL409" s="253"/>
      <c r="AM409" s="254"/>
    </row>
    <row r="410" spans="1:52" x14ac:dyDescent="0.15">
      <c r="A410" s="1"/>
      <c r="AD410" s="114"/>
      <c r="AH410" s="1"/>
      <c r="AI410" s="1"/>
      <c r="AJ410" s="4"/>
      <c r="AK410" s="1"/>
      <c r="AL410" s="1"/>
      <c r="AM410" s="1"/>
    </row>
    <row r="411" spans="1:52" x14ac:dyDescent="0.15">
      <c r="A411" s="1"/>
      <c r="AH411" s="1"/>
      <c r="AI411" s="1"/>
      <c r="AJ411" s="4"/>
      <c r="AK411" s="1"/>
      <c r="AL411" s="1"/>
      <c r="AM411" s="1"/>
    </row>
    <row r="412" spans="1:52" ht="13.5" customHeight="1" x14ac:dyDescent="0.15">
      <c r="A412" s="1"/>
      <c r="AD412" s="23" t="s">
        <v>90</v>
      </c>
      <c r="AE412" s="24"/>
      <c r="AF412" s="24"/>
      <c r="AG412" s="24"/>
      <c r="AH412" s="25"/>
      <c r="AI412" s="25"/>
      <c r="AJ412" s="4"/>
      <c r="AK412" s="1"/>
      <c r="AL412" s="255"/>
      <c r="AM412" s="255"/>
    </row>
    <row r="413" spans="1:52" x14ac:dyDescent="0.15">
      <c r="A413" s="1"/>
      <c r="AD413" s="10" t="s">
        <v>91</v>
      </c>
      <c r="AE413" s="24"/>
      <c r="AF413" s="24"/>
      <c r="AG413" s="24"/>
      <c r="AH413" s="25"/>
      <c r="AI413" s="25"/>
      <c r="AJ413" s="4"/>
      <c r="AK413" s="1"/>
      <c r="AL413" s="1"/>
      <c r="AM413" s="1"/>
    </row>
    <row r="414" spans="1:52" x14ac:dyDescent="0.15">
      <c r="AD414" s="23"/>
      <c r="AE414" s="24"/>
      <c r="AF414" s="24"/>
      <c r="AG414" s="24"/>
      <c r="AH414" s="25"/>
      <c r="AI414" s="26"/>
      <c r="AY414" s="140">
        <f>C8</f>
        <v>45383</v>
      </c>
      <c r="AZ414" s="141">
        <f>AM12</f>
        <v>0.33333333333333331</v>
      </c>
    </row>
    <row r="415" spans="1:52" x14ac:dyDescent="0.15">
      <c r="AD415" s="24"/>
      <c r="AE415" s="24"/>
      <c r="AF415" s="24"/>
      <c r="AG415" s="24"/>
      <c r="AH415" s="26"/>
      <c r="AI415" s="26"/>
      <c r="AY415" s="140">
        <f>DATE(YEAR(AY414),MONTH(AY414)+1,DAY(AY414))</f>
        <v>45413</v>
      </c>
      <c r="AZ415" s="141">
        <f>AM24</f>
        <v>0.32407407407407401</v>
      </c>
    </row>
    <row r="416" spans="1:52" x14ac:dyDescent="0.15">
      <c r="AH416" s="22"/>
      <c r="AY416" s="140">
        <f t="shared" ref="AY416:AY446" si="1051">DATE(YEAR(AY415),MONTH(AY415)+1,DAY(AY415))</f>
        <v>45444</v>
      </c>
      <c r="AZ416" s="141">
        <f>AM36</f>
        <v>0.32828282828282829</v>
      </c>
    </row>
    <row r="417" spans="51:52" x14ac:dyDescent="0.15">
      <c r="AY417" s="140">
        <f t="shared" si="1051"/>
        <v>45474</v>
      </c>
      <c r="AZ417" s="141">
        <f>AM48</f>
        <v>0.32989690721649484</v>
      </c>
    </row>
    <row r="418" spans="51:52" x14ac:dyDescent="0.15">
      <c r="AY418" s="140">
        <f t="shared" si="1051"/>
        <v>45505</v>
      </c>
      <c r="AZ418" s="141">
        <f>AM60</f>
        <v>0.33072916666666669</v>
      </c>
    </row>
    <row r="419" spans="51:52" ht="13.5" customHeight="1" x14ac:dyDescent="0.15">
      <c r="AY419" s="140">
        <f t="shared" si="1051"/>
        <v>45536</v>
      </c>
      <c r="AZ419" s="141">
        <f>AM72</f>
        <v>0.32700421940928265</v>
      </c>
    </row>
    <row r="420" spans="51:52" x14ac:dyDescent="0.15">
      <c r="AY420" s="140">
        <f t="shared" si="1051"/>
        <v>45566</v>
      </c>
      <c r="AZ420" s="141">
        <f>AM84</f>
        <v>0.32700421940928265</v>
      </c>
    </row>
    <row r="421" spans="51:52" x14ac:dyDescent="0.15">
      <c r="AY421" s="140">
        <f t="shared" si="1051"/>
        <v>45597</v>
      </c>
      <c r="AZ421" s="141">
        <f>AM96</f>
        <v>0.32700421940928265</v>
      </c>
    </row>
    <row r="422" spans="51:52" x14ac:dyDescent="0.15">
      <c r="AY422" s="140">
        <f t="shared" si="1051"/>
        <v>45627</v>
      </c>
      <c r="AZ422" s="141">
        <f>AM108</f>
        <v>0.32700421940928265</v>
      </c>
    </row>
    <row r="423" spans="51:52" x14ac:dyDescent="0.15">
      <c r="AY423" s="140">
        <f t="shared" si="1051"/>
        <v>45658</v>
      </c>
      <c r="AZ423" s="141">
        <f>AM120</f>
        <v>0.32700421940928265</v>
      </c>
    </row>
    <row r="424" spans="51:52" x14ac:dyDescent="0.15">
      <c r="AY424" s="140">
        <f t="shared" si="1051"/>
        <v>45689</v>
      </c>
      <c r="AZ424" s="141">
        <f>AM132</f>
        <v>0.32700421940928265</v>
      </c>
    </row>
    <row r="425" spans="51:52" x14ac:dyDescent="0.15">
      <c r="AY425" s="140">
        <f t="shared" si="1051"/>
        <v>45717</v>
      </c>
      <c r="AZ425" s="141">
        <f>AM144</f>
        <v>0.32700421940928265</v>
      </c>
    </row>
    <row r="426" spans="51:52" ht="13.5" customHeight="1" x14ac:dyDescent="0.15">
      <c r="AY426" s="140">
        <f t="shared" si="1051"/>
        <v>45748</v>
      </c>
      <c r="AZ426" s="141">
        <f>AM156</f>
        <v>0.32700421940928265</v>
      </c>
    </row>
    <row r="427" spans="51:52" x14ac:dyDescent="0.15">
      <c r="AY427" s="140">
        <f t="shared" si="1051"/>
        <v>45778</v>
      </c>
      <c r="AZ427" s="141">
        <f>AM168</f>
        <v>0.32700421940928265</v>
      </c>
    </row>
    <row r="428" spans="51:52" x14ac:dyDescent="0.15">
      <c r="AY428" s="140">
        <f t="shared" si="1051"/>
        <v>45809</v>
      </c>
      <c r="AZ428" s="141">
        <f>AM180</f>
        <v>0.32700421940928265</v>
      </c>
    </row>
    <row r="429" spans="51:52" x14ac:dyDescent="0.15">
      <c r="AY429" s="140">
        <f t="shared" si="1051"/>
        <v>45839</v>
      </c>
      <c r="AZ429" s="141">
        <f>AM192</f>
        <v>0.32700421940928265</v>
      </c>
    </row>
    <row r="430" spans="51:52" x14ac:dyDescent="0.15">
      <c r="AY430" s="140">
        <f t="shared" si="1051"/>
        <v>45870</v>
      </c>
      <c r="AZ430" s="141">
        <f>AM204</f>
        <v>0.32700421940928265</v>
      </c>
    </row>
    <row r="431" spans="51:52" x14ac:dyDescent="0.15">
      <c r="AY431" s="140">
        <f t="shared" si="1051"/>
        <v>45901</v>
      </c>
      <c r="AZ431" s="141">
        <f>AM216</f>
        <v>0.32700421940928265</v>
      </c>
    </row>
    <row r="432" spans="51:52" x14ac:dyDescent="0.15">
      <c r="AY432" s="140">
        <f t="shared" si="1051"/>
        <v>45931</v>
      </c>
      <c r="AZ432" s="141">
        <f>AM228</f>
        <v>0.32700421940928265</v>
      </c>
    </row>
    <row r="433" spans="51:52" ht="13.5" customHeight="1" x14ac:dyDescent="0.15">
      <c r="AY433" s="140">
        <f t="shared" si="1051"/>
        <v>45962</v>
      </c>
      <c r="AZ433" s="141">
        <f>AM240</f>
        <v>0.32700421940928265</v>
      </c>
    </row>
    <row r="434" spans="51:52" x14ac:dyDescent="0.15">
      <c r="AY434" s="140">
        <f t="shared" si="1051"/>
        <v>45992</v>
      </c>
      <c r="AZ434" s="141">
        <f>AM252</f>
        <v>0.32700421940928265</v>
      </c>
    </row>
    <row r="435" spans="51:52" x14ac:dyDescent="0.15">
      <c r="AY435" s="140">
        <f t="shared" si="1051"/>
        <v>46023</v>
      </c>
      <c r="AZ435" s="141">
        <f>AM264</f>
        <v>0.32700421940928265</v>
      </c>
    </row>
    <row r="436" spans="51:52" x14ac:dyDescent="0.15">
      <c r="AY436" s="140">
        <f t="shared" si="1051"/>
        <v>46054</v>
      </c>
      <c r="AZ436" s="141">
        <f>AM276</f>
        <v>0.32700421940928265</v>
      </c>
    </row>
    <row r="437" spans="51:52" x14ac:dyDescent="0.15">
      <c r="AY437" s="140">
        <f t="shared" si="1051"/>
        <v>46082</v>
      </c>
      <c r="AZ437" s="141">
        <f>AM288</f>
        <v>0.32700421940928265</v>
      </c>
    </row>
    <row r="438" spans="51:52" x14ac:dyDescent="0.15">
      <c r="AY438" s="140">
        <f t="shared" si="1051"/>
        <v>46113</v>
      </c>
      <c r="AZ438" s="141">
        <f>AM300</f>
        <v>0.32700421940928265</v>
      </c>
    </row>
    <row r="439" spans="51:52" x14ac:dyDescent="0.15">
      <c r="AY439" s="140">
        <f t="shared" si="1051"/>
        <v>46143</v>
      </c>
      <c r="AZ439" s="141">
        <f>AM312</f>
        <v>0.32700421940928265</v>
      </c>
    </row>
    <row r="440" spans="51:52" ht="13.5" customHeight="1" x14ac:dyDescent="0.15">
      <c r="AY440" s="140">
        <f t="shared" si="1051"/>
        <v>46174</v>
      </c>
      <c r="AZ440" s="141">
        <f>AM324</f>
        <v>0.32700421940928265</v>
      </c>
    </row>
    <row r="441" spans="51:52" x14ac:dyDescent="0.15">
      <c r="AY441" s="140">
        <f t="shared" si="1051"/>
        <v>46204</v>
      </c>
      <c r="AZ441" s="141">
        <f>AM336</f>
        <v>0.32700421940928265</v>
      </c>
    </row>
    <row r="442" spans="51:52" x14ac:dyDescent="0.15">
      <c r="AY442" s="140">
        <f t="shared" si="1051"/>
        <v>46235</v>
      </c>
      <c r="AZ442" s="141">
        <f>AM348</f>
        <v>0.32700421940928265</v>
      </c>
    </row>
    <row r="443" spans="51:52" x14ac:dyDescent="0.15">
      <c r="AY443" s="140">
        <f t="shared" si="1051"/>
        <v>46266</v>
      </c>
      <c r="AZ443" s="141">
        <f>AM360</f>
        <v>0.32700421940928265</v>
      </c>
    </row>
    <row r="444" spans="51:52" x14ac:dyDescent="0.15">
      <c r="AY444" s="140">
        <f t="shared" si="1051"/>
        <v>46296</v>
      </c>
      <c r="AZ444" s="141">
        <f>AM372</f>
        <v>0.32700421940928265</v>
      </c>
    </row>
    <row r="445" spans="51:52" x14ac:dyDescent="0.15">
      <c r="AY445" s="140">
        <f t="shared" si="1051"/>
        <v>46327</v>
      </c>
      <c r="AZ445" s="141">
        <f>AM384</f>
        <v>0.32700421940928265</v>
      </c>
    </row>
    <row r="446" spans="51:52" x14ac:dyDescent="0.15">
      <c r="AY446" s="140">
        <f t="shared" si="1051"/>
        <v>46357</v>
      </c>
      <c r="AZ446" s="141">
        <f>AM396</f>
        <v>0.32700421940928265</v>
      </c>
    </row>
    <row r="447" spans="51:52" x14ac:dyDescent="0.15">
      <c r="AY447" s="140"/>
    </row>
    <row r="448" spans="51:52" x14ac:dyDescent="0.15">
      <c r="AY448" s="140"/>
    </row>
    <row r="449" spans="51:51" x14ac:dyDescent="0.15">
      <c r="AY449" s="140"/>
    </row>
    <row r="450" spans="51:51" x14ac:dyDescent="0.15">
      <c r="AY450" s="140"/>
    </row>
    <row r="451" spans="51:51" x14ac:dyDescent="0.15">
      <c r="AY451" s="140"/>
    </row>
    <row r="452" spans="51:51" x14ac:dyDescent="0.15">
      <c r="AY452" s="140"/>
    </row>
    <row r="453" spans="51:51" x14ac:dyDescent="0.15">
      <c r="AY453" s="140"/>
    </row>
    <row r="454" spans="51:51" x14ac:dyDescent="0.15">
      <c r="AY454" s="140"/>
    </row>
    <row r="455" spans="51:51" x14ac:dyDescent="0.15">
      <c r="AY455" s="140"/>
    </row>
    <row r="456" spans="51:51" x14ac:dyDescent="0.15">
      <c r="AY456" s="140"/>
    </row>
    <row r="457" spans="51:51" x14ac:dyDescent="0.15">
      <c r="AY457" s="140"/>
    </row>
    <row r="458" spans="51:51" x14ac:dyDescent="0.15">
      <c r="AY458" s="140"/>
    </row>
    <row r="459" spans="51:51" x14ac:dyDescent="0.15">
      <c r="AY459" s="140"/>
    </row>
    <row r="460" spans="51:51" x14ac:dyDescent="0.15">
      <c r="AY460" s="140"/>
    </row>
    <row r="461" spans="51:51" x14ac:dyDescent="0.15">
      <c r="AY461" s="140"/>
    </row>
    <row r="462" spans="51:51" x14ac:dyDescent="0.15">
      <c r="AY462" s="140"/>
    </row>
    <row r="463" spans="51:51" x14ac:dyDescent="0.15">
      <c r="AY463" s="140"/>
    </row>
  </sheetData>
  <mergeCells count="1653">
    <mergeCell ref="B1:I2"/>
    <mergeCell ref="AF395:AF396"/>
    <mergeCell ref="AG395:AG396"/>
    <mergeCell ref="AP394:AP395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R395:R396"/>
    <mergeCell ref="S395:S396"/>
    <mergeCell ref="T395:T396"/>
    <mergeCell ref="U395:U396"/>
    <mergeCell ref="V395:V396"/>
    <mergeCell ref="W395:W396"/>
    <mergeCell ref="X395:X396"/>
    <mergeCell ref="AB395:AB396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AB371:AB372"/>
    <mergeCell ref="AC371:AC372"/>
    <mergeCell ref="AD371:AD372"/>
    <mergeCell ref="AE371:AE372"/>
    <mergeCell ref="Y395:Y396"/>
    <mergeCell ref="Z395:Z396"/>
    <mergeCell ref="AA395:AA396"/>
    <mergeCell ref="Q383:Q384"/>
    <mergeCell ref="R383:R384"/>
    <mergeCell ref="S383:S384"/>
    <mergeCell ref="AC395:AC396"/>
    <mergeCell ref="AD395:AD396"/>
    <mergeCell ref="AE395:AE396"/>
    <mergeCell ref="AF371:AF372"/>
    <mergeCell ref="AG371:AG372"/>
    <mergeCell ref="AH380:AH384"/>
    <mergeCell ref="T383:T384"/>
    <mergeCell ref="U383:U384"/>
    <mergeCell ref="V383:V384"/>
    <mergeCell ref="W383:W384"/>
    <mergeCell ref="X383:X384"/>
    <mergeCell ref="Y383:Y384"/>
    <mergeCell ref="Z383:Z384"/>
    <mergeCell ref="AA383:AA384"/>
    <mergeCell ref="AB383:AB384"/>
    <mergeCell ref="K383:K384"/>
    <mergeCell ref="L383:L384"/>
    <mergeCell ref="M383:M384"/>
    <mergeCell ref="N383:N384"/>
    <mergeCell ref="O383:O384"/>
    <mergeCell ref="P383:P384"/>
    <mergeCell ref="AN382:AN383"/>
    <mergeCell ref="AO382:AO383"/>
    <mergeCell ref="AC383:AC384"/>
    <mergeCell ref="AD383:AD384"/>
    <mergeCell ref="AE383:AE384"/>
    <mergeCell ref="AF383:AF384"/>
    <mergeCell ref="AG383:AG384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E359:AE360"/>
    <mergeCell ref="AF359:AF360"/>
    <mergeCell ref="AG359:AG360"/>
    <mergeCell ref="AH368:AH372"/>
    <mergeCell ref="AN370:AN371"/>
    <mergeCell ref="AO370:AO371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H356:AH360"/>
    <mergeCell ref="AN358:AN359"/>
    <mergeCell ref="AP370:AP371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R371:R372"/>
    <mergeCell ref="AO358:AO359"/>
    <mergeCell ref="AP358:AP359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S335:S336"/>
    <mergeCell ref="C344:AG344"/>
    <mergeCell ref="M359:M360"/>
    <mergeCell ref="N359:N360"/>
    <mergeCell ref="O359:O360"/>
    <mergeCell ref="P359:P360"/>
    <mergeCell ref="Q359:Q360"/>
    <mergeCell ref="R359:R360"/>
    <mergeCell ref="S359:S360"/>
    <mergeCell ref="T359:T360"/>
    <mergeCell ref="U359:U360"/>
    <mergeCell ref="J335:J336"/>
    <mergeCell ref="T347:T348"/>
    <mergeCell ref="U347:U348"/>
    <mergeCell ref="V347:V348"/>
    <mergeCell ref="W347:W348"/>
    <mergeCell ref="X347:X348"/>
    <mergeCell ref="Y347:Y348"/>
    <mergeCell ref="Z347:Z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AC335:AC336"/>
    <mergeCell ref="AD335:AD336"/>
    <mergeCell ref="AE335:AE336"/>
    <mergeCell ref="AF335:AF336"/>
    <mergeCell ref="AG335:AG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AA347:AA348"/>
    <mergeCell ref="AB347:AB348"/>
    <mergeCell ref="K347:K348"/>
    <mergeCell ref="L347:L348"/>
    <mergeCell ref="M347:M348"/>
    <mergeCell ref="N347:N348"/>
    <mergeCell ref="O347:O348"/>
    <mergeCell ref="P347:P348"/>
    <mergeCell ref="Q347:Q348"/>
    <mergeCell ref="R347:R348"/>
    <mergeCell ref="P323:P324"/>
    <mergeCell ref="Q323:Q324"/>
    <mergeCell ref="R323:R324"/>
    <mergeCell ref="S323:S324"/>
    <mergeCell ref="AP346:AP347"/>
    <mergeCell ref="AC347:AC348"/>
    <mergeCell ref="AD347:AD348"/>
    <mergeCell ref="AE347:AE348"/>
    <mergeCell ref="AF347:AF348"/>
    <mergeCell ref="AG347:AG348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H344:AH348"/>
    <mergeCell ref="AN346:AN347"/>
    <mergeCell ref="AO346:AO347"/>
    <mergeCell ref="AP322:AP323"/>
    <mergeCell ref="AC323:AC324"/>
    <mergeCell ref="AD323:AD324"/>
    <mergeCell ref="AE323:AE324"/>
    <mergeCell ref="AF323:AF324"/>
    <mergeCell ref="AG323:AG324"/>
    <mergeCell ref="Z323:Z324"/>
    <mergeCell ref="AA323:AA324"/>
    <mergeCell ref="AB323:AB324"/>
    <mergeCell ref="S347:S348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AC311:AC312"/>
    <mergeCell ref="AD311:AD312"/>
    <mergeCell ref="AE311:AE312"/>
    <mergeCell ref="AF311:AF312"/>
    <mergeCell ref="AG311:AG312"/>
    <mergeCell ref="AH320:AH324"/>
    <mergeCell ref="AN322:AN323"/>
    <mergeCell ref="AO322:AO323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T323:T324"/>
    <mergeCell ref="U323:U324"/>
    <mergeCell ref="V323:V324"/>
    <mergeCell ref="W323:W324"/>
    <mergeCell ref="X323:X324"/>
    <mergeCell ref="Y323:Y324"/>
    <mergeCell ref="T311:T312"/>
    <mergeCell ref="U311:U312"/>
    <mergeCell ref="V311:V312"/>
    <mergeCell ref="W311:W312"/>
    <mergeCell ref="X311:X312"/>
    <mergeCell ref="Y311:Y312"/>
    <mergeCell ref="Z311:Z312"/>
    <mergeCell ref="AA311:AA312"/>
    <mergeCell ref="AB311:AB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S311:S312"/>
    <mergeCell ref="K323:K324"/>
    <mergeCell ref="L323:L324"/>
    <mergeCell ref="M323:M324"/>
    <mergeCell ref="N323:N324"/>
    <mergeCell ref="O323:O324"/>
    <mergeCell ref="AN298:AN299"/>
    <mergeCell ref="AO298:AO299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M299:M300"/>
    <mergeCell ref="N299:N300"/>
    <mergeCell ref="O299:O300"/>
    <mergeCell ref="P299:P300"/>
    <mergeCell ref="Q299:Q300"/>
    <mergeCell ref="R299:R300"/>
    <mergeCell ref="S299:S300"/>
    <mergeCell ref="T299:T300"/>
    <mergeCell ref="U299:U300"/>
    <mergeCell ref="AL296:AM297"/>
    <mergeCell ref="AI298:AI299"/>
    <mergeCell ref="AJ298:AJ299"/>
    <mergeCell ref="AL298:AL299"/>
    <mergeCell ref="AM298:AM299"/>
    <mergeCell ref="K299:K300"/>
    <mergeCell ref="L299:L300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AC287:AC288"/>
    <mergeCell ref="AD287:AD288"/>
    <mergeCell ref="AE287:AE288"/>
    <mergeCell ref="AF287:AF288"/>
    <mergeCell ref="AG287:AG288"/>
    <mergeCell ref="AH296:AH300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AP298:AP299"/>
    <mergeCell ref="AE299:AE300"/>
    <mergeCell ref="AF299:AF300"/>
    <mergeCell ref="AG299:AG300"/>
    <mergeCell ref="T287:T288"/>
    <mergeCell ref="U287:U288"/>
    <mergeCell ref="V287:V288"/>
    <mergeCell ref="W287:W288"/>
    <mergeCell ref="X287:X288"/>
    <mergeCell ref="Y287:Y288"/>
    <mergeCell ref="Z287:Z288"/>
    <mergeCell ref="AA287:AA288"/>
    <mergeCell ref="AB287:AB288"/>
    <mergeCell ref="K287:K288"/>
    <mergeCell ref="L287:L288"/>
    <mergeCell ref="M287:M288"/>
    <mergeCell ref="N287:N288"/>
    <mergeCell ref="O287:O288"/>
    <mergeCell ref="P287:P288"/>
    <mergeCell ref="Q287:Q288"/>
    <mergeCell ref="R287:R288"/>
    <mergeCell ref="S287:S288"/>
    <mergeCell ref="C296:AG296"/>
    <mergeCell ref="AG263:AG264"/>
    <mergeCell ref="AH272:AH276"/>
    <mergeCell ref="AN274:AN275"/>
    <mergeCell ref="AO274:AO275"/>
    <mergeCell ref="AP274:AP275"/>
    <mergeCell ref="AF275:AF276"/>
    <mergeCell ref="AG275:AG276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W275:W276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N284:AN285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AC239:AC240"/>
    <mergeCell ref="AD239:AD240"/>
    <mergeCell ref="AE239:AE240"/>
    <mergeCell ref="AF239:AF240"/>
    <mergeCell ref="AG239:AG240"/>
    <mergeCell ref="AH248:AH252"/>
    <mergeCell ref="AN250:AN251"/>
    <mergeCell ref="AO250:AO251"/>
    <mergeCell ref="AP250:AP251"/>
    <mergeCell ref="AF251:AF252"/>
    <mergeCell ref="AG251:AG252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AD227:AD228"/>
    <mergeCell ref="AE227:AE228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Q227:Q228"/>
    <mergeCell ref="AA215:AA216"/>
    <mergeCell ref="AB215:AB216"/>
    <mergeCell ref="AC215:AC216"/>
    <mergeCell ref="AD215:AD216"/>
    <mergeCell ref="AE215:AE216"/>
    <mergeCell ref="AF215:AF216"/>
    <mergeCell ref="AG215:AG216"/>
    <mergeCell ref="AH224:AH228"/>
    <mergeCell ref="AN226:AN227"/>
    <mergeCell ref="AF227:AF228"/>
    <mergeCell ref="AG227:AG228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AD203:AD204"/>
    <mergeCell ref="AE203:AE204"/>
    <mergeCell ref="AF203:AF204"/>
    <mergeCell ref="AG203:AG204"/>
    <mergeCell ref="AH212:AH216"/>
    <mergeCell ref="AN214:AN215"/>
    <mergeCell ref="AO214:AO215"/>
    <mergeCell ref="AP214:AP215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U203:U204"/>
    <mergeCell ref="V203:V204"/>
    <mergeCell ref="W203:W204"/>
    <mergeCell ref="X203:X204"/>
    <mergeCell ref="Y203:Y204"/>
    <mergeCell ref="Z203:Z204"/>
    <mergeCell ref="AA203:AA204"/>
    <mergeCell ref="AB203:AB204"/>
    <mergeCell ref="AC203:AC204"/>
    <mergeCell ref="AG191:AG192"/>
    <mergeCell ref="AH200:AH204"/>
    <mergeCell ref="AN202:AN203"/>
    <mergeCell ref="AO202:AO203"/>
    <mergeCell ref="AP202:AP203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T203:T204"/>
    <mergeCell ref="X191:X192"/>
    <mergeCell ref="Y191:Y192"/>
    <mergeCell ref="Z191:Z192"/>
    <mergeCell ref="AA191:AA192"/>
    <mergeCell ref="AB191:AB192"/>
    <mergeCell ref="AC191:AC192"/>
    <mergeCell ref="AD191:AD192"/>
    <mergeCell ref="AE191:AE192"/>
    <mergeCell ref="AF191:AF192"/>
    <mergeCell ref="AO190:AO191"/>
    <mergeCell ref="AP190:AP191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V191:V192"/>
    <mergeCell ref="W191:W192"/>
    <mergeCell ref="AI190:AI191"/>
    <mergeCell ref="AN178:AN179"/>
    <mergeCell ref="AO178:AO179"/>
    <mergeCell ref="B167:B168"/>
    <mergeCell ref="C167:C168"/>
    <mergeCell ref="AI166:AI167"/>
    <mergeCell ref="D167:D168"/>
    <mergeCell ref="E167:E168"/>
    <mergeCell ref="F167:F168"/>
    <mergeCell ref="G167:G168"/>
    <mergeCell ref="H167:H168"/>
    <mergeCell ref="I167:I168"/>
    <mergeCell ref="J167:J168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K179:K180"/>
    <mergeCell ref="L179:L180"/>
    <mergeCell ref="M179:M180"/>
    <mergeCell ref="N179:N180"/>
    <mergeCell ref="O179:O180"/>
    <mergeCell ref="P179:P180"/>
    <mergeCell ref="Q179:Q180"/>
    <mergeCell ref="R179:R180"/>
    <mergeCell ref="S179:S180"/>
    <mergeCell ref="K167:K168"/>
    <mergeCell ref="L167:L168"/>
    <mergeCell ref="AL166:AL167"/>
    <mergeCell ref="AM166:AM167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AC167:AC168"/>
    <mergeCell ref="AD167:AD168"/>
    <mergeCell ref="AE167:AE168"/>
    <mergeCell ref="AF167:AF168"/>
    <mergeCell ref="AG167:AG168"/>
    <mergeCell ref="AH176:AH180"/>
    <mergeCell ref="M167:M168"/>
    <mergeCell ref="N167:N168"/>
    <mergeCell ref="O167:O168"/>
    <mergeCell ref="P167:P168"/>
    <mergeCell ref="Q167:Q168"/>
    <mergeCell ref="AP178:AP179"/>
    <mergeCell ref="AC179:AC180"/>
    <mergeCell ref="AD179:AD180"/>
    <mergeCell ref="AE179:AE180"/>
    <mergeCell ref="AF179:AF180"/>
    <mergeCell ref="AG179:AG180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P154:AP155"/>
    <mergeCell ref="AC155:AC156"/>
    <mergeCell ref="AD155:AD156"/>
    <mergeCell ref="AE155:AE156"/>
    <mergeCell ref="AF155:AF156"/>
    <mergeCell ref="AG155:AG156"/>
    <mergeCell ref="Z155:Z156"/>
    <mergeCell ref="AA155:AA156"/>
    <mergeCell ref="AB155:AB156"/>
    <mergeCell ref="C176:AG176"/>
    <mergeCell ref="AL176:AM177"/>
    <mergeCell ref="C164:AG164"/>
    <mergeCell ref="AL164:AM165"/>
    <mergeCell ref="R167:R168"/>
    <mergeCell ref="S167:S168"/>
    <mergeCell ref="AP176:AP177"/>
    <mergeCell ref="AJ166:AJ167"/>
    <mergeCell ref="AH152:AH156"/>
    <mergeCell ref="AN154:AN155"/>
    <mergeCell ref="AO154:AO155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T155:T156"/>
    <mergeCell ref="U155:U156"/>
    <mergeCell ref="V155:V156"/>
    <mergeCell ref="W155:W156"/>
    <mergeCell ref="X155:X156"/>
    <mergeCell ref="Y155:Y156"/>
    <mergeCell ref="P155:P156"/>
    <mergeCell ref="Q155:Q156"/>
    <mergeCell ref="R155:R156"/>
    <mergeCell ref="S155:S156"/>
    <mergeCell ref="AA143:AA144"/>
    <mergeCell ref="AB143:AB144"/>
    <mergeCell ref="K143:K144"/>
    <mergeCell ref="L143:L144"/>
    <mergeCell ref="M143:M144"/>
    <mergeCell ref="B155:B156"/>
    <mergeCell ref="C155:C156"/>
    <mergeCell ref="D155:D156"/>
    <mergeCell ref="E155:E156"/>
    <mergeCell ref="F155:F156"/>
    <mergeCell ref="N143:N144"/>
    <mergeCell ref="O143:O144"/>
    <mergeCell ref="P143:P144"/>
    <mergeCell ref="Q143:Q144"/>
    <mergeCell ref="R143:R144"/>
    <mergeCell ref="S143:S144"/>
    <mergeCell ref="AF143:AF144"/>
    <mergeCell ref="AG143:AG144"/>
    <mergeCell ref="T143:T144"/>
    <mergeCell ref="U143:U144"/>
    <mergeCell ref="V143:V144"/>
    <mergeCell ref="W143:W144"/>
    <mergeCell ref="X143:X144"/>
    <mergeCell ref="Y143:Y144"/>
    <mergeCell ref="Z143:Z144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AC143:AC144"/>
    <mergeCell ref="AD143:AD144"/>
    <mergeCell ref="AE143:AE144"/>
    <mergeCell ref="R131:R132"/>
    <mergeCell ref="T119:T120"/>
    <mergeCell ref="U119:U120"/>
    <mergeCell ref="V119:V120"/>
    <mergeCell ref="W119:W120"/>
    <mergeCell ref="X119:X120"/>
    <mergeCell ref="Y119:Y120"/>
    <mergeCell ref="AO130:AO131"/>
    <mergeCell ref="AP130:AP131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D131:AD132"/>
    <mergeCell ref="AE131:AE132"/>
    <mergeCell ref="AF131:AF132"/>
    <mergeCell ref="AG131:AG132"/>
    <mergeCell ref="AN130:AN131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AC119:AC120"/>
    <mergeCell ref="AD119:AD120"/>
    <mergeCell ref="AE119:AE120"/>
    <mergeCell ref="AF119:AF120"/>
    <mergeCell ref="AG119:AG120"/>
    <mergeCell ref="AH116:AH120"/>
    <mergeCell ref="AH128:AH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AN106:AN107"/>
    <mergeCell ref="AO106:AO107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Z119:Z120"/>
    <mergeCell ref="AA119:AA120"/>
    <mergeCell ref="AB119:AB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AO116:AO117"/>
    <mergeCell ref="S83:S84"/>
    <mergeCell ref="T83:T84"/>
    <mergeCell ref="AD83:AD84"/>
    <mergeCell ref="AE83:AE84"/>
    <mergeCell ref="AF83:AF84"/>
    <mergeCell ref="AG83:AG84"/>
    <mergeCell ref="AH80:AH84"/>
    <mergeCell ref="AH92:AH96"/>
    <mergeCell ref="B95:B9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C95:C96"/>
    <mergeCell ref="D95:D96"/>
    <mergeCell ref="E95:E96"/>
    <mergeCell ref="F95:F96"/>
    <mergeCell ref="G95:G96"/>
    <mergeCell ref="H95:H96"/>
    <mergeCell ref="I95:I96"/>
    <mergeCell ref="J95:J96"/>
    <mergeCell ref="AB107:AB108"/>
    <mergeCell ref="AC107:AC108"/>
    <mergeCell ref="AD107:AD108"/>
    <mergeCell ref="AE107:AE108"/>
    <mergeCell ref="AF107:AF108"/>
    <mergeCell ref="AG107:AG108"/>
    <mergeCell ref="AH104:AH108"/>
    <mergeCell ref="AN94:AN95"/>
    <mergeCell ref="AP82:AP83"/>
    <mergeCell ref="AO82:AO83"/>
    <mergeCell ref="AN82:AN83"/>
    <mergeCell ref="AD95:AD96"/>
    <mergeCell ref="AE95:AE96"/>
    <mergeCell ref="AF95:AF96"/>
    <mergeCell ref="AG95:AG96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C95:AC96"/>
    <mergeCell ref="Y71:Y72"/>
    <mergeCell ref="Z71:Z72"/>
    <mergeCell ref="AA71:AA72"/>
    <mergeCell ref="AB71:AB72"/>
    <mergeCell ref="Q95:Q96"/>
    <mergeCell ref="R95:R96"/>
    <mergeCell ref="S95:S96"/>
    <mergeCell ref="T95:T96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K95:K96"/>
    <mergeCell ref="U95:U96"/>
    <mergeCell ref="V95:V96"/>
    <mergeCell ref="W95:W96"/>
    <mergeCell ref="X95:X96"/>
    <mergeCell ref="Y95:Y96"/>
    <mergeCell ref="Z95:Z96"/>
    <mergeCell ref="AA95:AA96"/>
    <mergeCell ref="AB95:AB96"/>
    <mergeCell ref="L95:L96"/>
    <mergeCell ref="M95:M96"/>
    <mergeCell ref="N95:N96"/>
    <mergeCell ref="O95:O96"/>
    <mergeCell ref="P95:P96"/>
    <mergeCell ref="R83:R84"/>
    <mergeCell ref="B71:B7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AH8:AH12"/>
    <mergeCell ref="AH20:AH24"/>
    <mergeCell ref="AH32:AH36"/>
    <mergeCell ref="AH44:AH48"/>
    <mergeCell ref="AH56:AH60"/>
    <mergeCell ref="AH68:AH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Y59:Y60"/>
    <mergeCell ref="Z59:Z60"/>
    <mergeCell ref="AA59:AA60"/>
    <mergeCell ref="AB59:AB60"/>
    <mergeCell ref="AC59:AC60"/>
    <mergeCell ref="AD59:AD60"/>
    <mergeCell ref="AE59:AE60"/>
    <mergeCell ref="D47:D48"/>
    <mergeCell ref="AR46:AR47"/>
    <mergeCell ref="AQ46:AQ47"/>
    <mergeCell ref="AP46:AP47"/>
    <mergeCell ref="AO46:AO47"/>
    <mergeCell ref="AN46:AN47"/>
    <mergeCell ref="B47:B48"/>
    <mergeCell ref="AN58:AN59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AS8:AS9"/>
    <mergeCell ref="AR407:AR408"/>
    <mergeCell ref="AK370:AK371"/>
    <mergeCell ref="AK382:AK383"/>
    <mergeCell ref="AK394:AK395"/>
    <mergeCell ref="AP3:AP4"/>
    <mergeCell ref="AQ3:AQ4"/>
    <mergeCell ref="AR3:AR4"/>
    <mergeCell ref="AI368:AK369"/>
    <mergeCell ref="AI380:AK381"/>
    <mergeCell ref="AI392:AK393"/>
    <mergeCell ref="AK118:AK119"/>
    <mergeCell ref="AK130:AK131"/>
    <mergeCell ref="AK142:AK143"/>
    <mergeCell ref="AK154:AK155"/>
    <mergeCell ref="AK166:AK167"/>
    <mergeCell ref="AK178:AK179"/>
    <mergeCell ref="AK190:AK191"/>
    <mergeCell ref="AK202:AK203"/>
    <mergeCell ref="AK214:AK215"/>
    <mergeCell ref="AK22:AK23"/>
    <mergeCell ref="AI20:AK21"/>
    <mergeCell ref="AQ20:AQ21"/>
    <mergeCell ref="AP20:AP21"/>
    <mergeCell ref="AR20:AR21"/>
    <mergeCell ref="AQ368:AQ369"/>
    <mergeCell ref="AN380:AN381"/>
    <mergeCell ref="AO380:AO381"/>
    <mergeCell ref="AO368:AO369"/>
    <mergeCell ref="AP368:AP369"/>
    <mergeCell ref="Z409:AC409"/>
    <mergeCell ref="AD409:AM409"/>
    <mergeCell ref="AI116:AK117"/>
    <mergeCell ref="AI128:AK129"/>
    <mergeCell ref="AI140:AK141"/>
    <mergeCell ref="AI152:AK153"/>
    <mergeCell ref="AI164:AK165"/>
    <mergeCell ref="AI176:AK177"/>
    <mergeCell ref="AI188:AK189"/>
    <mergeCell ref="AI200:AK201"/>
    <mergeCell ref="AI212:AK213"/>
    <mergeCell ref="AI224:AK225"/>
    <mergeCell ref="AI236:AK237"/>
    <mergeCell ref="AI248:AK249"/>
    <mergeCell ref="AI260:AK261"/>
    <mergeCell ref="AI272:AK273"/>
    <mergeCell ref="AI284:AK285"/>
    <mergeCell ref="AI296:AK297"/>
    <mergeCell ref="AI308:AK309"/>
    <mergeCell ref="C128:AG128"/>
    <mergeCell ref="AL406:AM406"/>
    <mergeCell ref="AD406:AJ406"/>
    <mergeCell ref="C152:AG152"/>
    <mergeCell ref="AL152:AM153"/>
    <mergeCell ref="C188:AG188"/>
    <mergeCell ref="AL188:AM189"/>
    <mergeCell ref="AP380:AP381"/>
    <mergeCell ref="AP382:AP383"/>
    <mergeCell ref="AB131:AB132"/>
    <mergeCell ref="AC131:AC132"/>
    <mergeCell ref="AH392:AH396"/>
    <mergeCell ref="AN394:AN395"/>
    <mergeCell ref="AO394:AO395"/>
    <mergeCell ref="AP332:AP333"/>
    <mergeCell ref="AI332:AK333"/>
    <mergeCell ref="AO332:AO333"/>
    <mergeCell ref="AQ332:AQ333"/>
    <mergeCell ref="AK334:AK335"/>
    <mergeCell ref="AK322:AK323"/>
    <mergeCell ref="AN332:AN333"/>
    <mergeCell ref="AH332:AH336"/>
    <mergeCell ref="AN334:AN335"/>
    <mergeCell ref="AO334:AO335"/>
    <mergeCell ref="AP334:AP335"/>
    <mergeCell ref="AQ296:AQ297"/>
    <mergeCell ref="AN308:AN309"/>
    <mergeCell ref="AO308:AO309"/>
    <mergeCell ref="AQ308:AQ309"/>
    <mergeCell ref="AN296:AN297"/>
    <mergeCell ref="AO296:AO297"/>
    <mergeCell ref="AP296:AP297"/>
    <mergeCell ref="AP308:AP309"/>
    <mergeCell ref="AK298:AK299"/>
    <mergeCell ref="AH308:AH312"/>
    <mergeCell ref="AN310:AN311"/>
    <mergeCell ref="AO310:AO311"/>
    <mergeCell ref="AP310:AP311"/>
    <mergeCell ref="AN392:AN393"/>
    <mergeCell ref="AO392:AO393"/>
    <mergeCell ref="AQ392:AQ393"/>
    <mergeCell ref="AP392:AP393"/>
    <mergeCell ref="AL382:AL383"/>
    <mergeCell ref="AQ224:AQ225"/>
    <mergeCell ref="AN236:AN237"/>
    <mergeCell ref="AO236:AO237"/>
    <mergeCell ref="AQ236:AQ237"/>
    <mergeCell ref="AN224:AN225"/>
    <mergeCell ref="AO224:AO225"/>
    <mergeCell ref="AP224:AP225"/>
    <mergeCell ref="AP236:AP237"/>
    <mergeCell ref="AK226:AK227"/>
    <mergeCell ref="AO226:AO227"/>
    <mergeCell ref="AP226:AP227"/>
    <mergeCell ref="AH236:AH240"/>
    <mergeCell ref="AN238:AN239"/>
    <mergeCell ref="AO238:AO239"/>
    <mergeCell ref="AP238:AP239"/>
    <mergeCell ref="AK238:AK239"/>
    <mergeCell ref="AI226:AI227"/>
    <mergeCell ref="AJ226:AJ227"/>
    <mergeCell ref="AL226:AL227"/>
    <mergeCell ref="AM226:AM227"/>
    <mergeCell ref="AN188:AN189"/>
    <mergeCell ref="AO188:AO189"/>
    <mergeCell ref="AQ188:AQ189"/>
    <mergeCell ref="AP188:AP189"/>
    <mergeCell ref="AJ190:AJ191"/>
    <mergeCell ref="AL190:AL191"/>
    <mergeCell ref="AM190:AM191"/>
    <mergeCell ref="AI178:AI179"/>
    <mergeCell ref="AJ178:AJ179"/>
    <mergeCell ref="AL178:AL179"/>
    <mergeCell ref="AM178:AM179"/>
    <mergeCell ref="AH188:AH192"/>
    <mergeCell ref="AN190:AN191"/>
    <mergeCell ref="AQ152:AQ153"/>
    <mergeCell ref="AN164:AN165"/>
    <mergeCell ref="AO164:AO165"/>
    <mergeCell ref="AQ164:AQ165"/>
    <mergeCell ref="AN152:AN153"/>
    <mergeCell ref="AO152:AO153"/>
    <mergeCell ref="AP152:AP153"/>
    <mergeCell ref="AP164:AP165"/>
    <mergeCell ref="AI154:AI155"/>
    <mergeCell ref="AJ154:AJ155"/>
    <mergeCell ref="AL154:AL155"/>
    <mergeCell ref="AM154:AM155"/>
    <mergeCell ref="AH164:AH168"/>
    <mergeCell ref="AN166:AN167"/>
    <mergeCell ref="AO166:AO167"/>
    <mergeCell ref="AP166:AP167"/>
    <mergeCell ref="AN176:AN177"/>
    <mergeCell ref="AO176:AO177"/>
    <mergeCell ref="AQ176:AQ177"/>
    <mergeCell ref="AQ116:AQ117"/>
    <mergeCell ref="AI106:AI107"/>
    <mergeCell ref="AJ106:AJ107"/>
    <mergeCell ref="AL106:AL107"/>
    <mergeCell ref="AM106:AM107"/>
    <mergeCell ref="AP116:AP117"/>
    <mergeCell ref="AK106:AK107"/>
    <mergeCell ref="AP106:AP107"/>
    <mergeCell ref="AK82:AK83"/>
    <mergeCell ref="AI80:AK81"/>
    <mergeCell ref="AQ44:AQ45"/>
    <mergeCell ref="AN56:AN57"/>
    <mergeCell ref="AO56:AO57"/>
    <mergeCell ref="AQ56:AQ57"/>
    <mergeCell ref="AP56:AP57"/>
    <mergeCell ref="AI58:AI59"/>
    <mergeCell ref="AJ58:AJ59"/>
    <mergeCell ref="AL104:AM105"/>
    <mergeCell ref="AP104:AP105"/>
    <mergeCell ref="AK94:AK95"/>
    <mergeCell ref="AI104:AK105"/>
    <mergeCell ref="AO68:AO69"/>
    <mergeCell ref="AQ68:AQ69"/>
    <mergeCell ref="AP68:AP69"/>
    <mergeCell ref="AO92:AO93"/>
    <mergeCell ref="AQ92:AQ93"/>
    <mergeCell ref="AP92:AP93"/>
    <mergeCell ref="AN104:AN105"/>
    <mergeCell ref="AQ80:AQ81"/>
    <mergeCell ref="AN80:AN81"/>
    <mergeCell ref="AP94:AP95"/>
    <mergeCell ref="AO94:AO95"/>
    <mergeCell ref="AM382:AM383"/>
    <mergeCell ref="AI382:AI383"/>
    <mergeCell ref="AJ382:AJ383"/>
    <mergeCell ref="AL380:AM381"/>
    <mergeCell ref="AL368:AM369"/>
    <mergeCell ref="AI370:AI371"/>
    <mergeCell ref="AJ370:AJ371"/>
    <mergeCell ref="AL370:AL371"/>
    <mergeCell ref="AM370:AM371"/>
    <mergeCell ref="AN320:AN321"/>
    <mergeCell ref="AO320:AO321"/>
    <mergeCell ref="AQ320:AQ321"/>
    <mergeCell ref="AP320:AP321"/>
    <mergeCell ref="AK310:AK311"/>
    <mergeCell ref="AI310:AI311"/>
    <mergeCell ref="AJ310:AJ311"/>
    <mergeCell ref="AL310:AL311"/>
    <mergeCell ref="AM310:AM311"/>
    <mergeCell ref="AI320:AK321"/>
    <mergeCell ref="AL358:AL359"/>
    <mergeCell ref="AM358:AM359"/>
    <mergeCell ref="AL344:AM345"/>
    <mergeCell ref="AI346:AI347"/>
    <mergeCell ref="AJ346:AJ347"/>
    <mergeCell ref="AL346:AL347"/>
    <mergeCell ref="AM346:AM347"/>
    <mergeCell ref="AI356:AK357"/>
    <mergeCell ref="AK358:AK359"/>
    <mergeCell ref="AI344:AK345"/>
    <mergeCell ref="AK346:AK347"/>
    <mergeCell ref="AQ380:AQ381"/>
    <mergeCell ref="AN368:AN369"/>
    <mergeCell ref="AO284:AO285"/>
    <mergeCell ref="AQ284:AQ285"/>
    <mergeCell ref="AP284:AP285"/>
    <mergeCell ref="AK286:AK287"/>
    <mergeCell ref="AH284:AH288"/>
    <mergeCell ref="AN286:AN287"/>
    <mergeCell ref="AO286:AO287"/>
    <mergeCell ref="AP286:AP287"/>
    <mergeCell ref="AN272:AN273"/>
    <mergeCell ref="AO272:AO273"/>
    <mergeCell ref="AQ272:AQ273"/>
    <mergeCell ref="AP272:AP273"/>
    <mergeCell ref="AK274:AK275"/>
    <mergeCell ref="AN248:AN249"/>
    <mergeCell ref="AO248:AO249"/>
    <mergeCell ref="AQ248:AQ249"/>
    <mergeCell ref="AP248:AP249"/>
    <mergeCell ref="AN260:AN261"/>
    <mergeCell ref="AO260:AO261"/>
    <mergeCell ref="AQ260:AQ261"/>
    <mergeCell ref="AP260:AP261"/>
    <mergeCell ref="AK250:AK251"/>
    <mergeCell ref="AK262:AK263"/>
    <mergeCell ref="AH260:AH264"/>
    <mergeCell ref="AN262:AN263"/>
    <mergeCell ref="AO262:AO263"/>
    <mergeCell ref="AP262:AP263"/>
    <mergeCell ref="AN212:AN213"/>
    <mergeCell ref="AO212:AO213"/>
    <mergeCell ref="AQ212:AQ213"/>
    <mergeCell ref="AP212:AP213"/>
    <mergeCell ref="AI214:AI215"/>
    <mergeCell ref="AJ214:AJ215"/>
    <mergeCell ref="AL214:AL215"/>
    <mergeCell ref="AM214:AM215"/>
    <mergeCell ref="AN200:AN201"/>
    <mergeCell ref="AO200:AO201"/>
    <mergeCell ref="AQ200:AQ201"/>
    <mergeCell ref="AP200:AP201"/>
    <mergeCell ref="AL202:AL203"/>
    <mergeCell ref="AM202:AM203"/>
    <mergeCell ref="AL200:AM201"/>
    <mergeCell ref="AI202:AI203"/>
    <mergeCell ref="AJ202:AJ203"/>
    <mergeCell ref="AQ140:AQ141"/>
    <mergeCell ref="AP140:AP141"/>
    <mergeCell ref="AH140:AH144"/>
    <mergeCell ref="AN142:AN143"/>
    <mergeCell ref="AO142:AO143"/>
    <mergeCell ref="AP142:AP143"/>
    <mergeCell ref="AP128:AP129"/>
    <mergeCell ref="AL128:AM129"/>
    <mergeCell ref="AI130:AI131"/>
    <mergeCell ref="AJ130:AJ131"/>
    <mergeCell ref="AL130:AL131"/>
    <mergeCell ref="AM130:AM131"/>
    <mergeCell ref="AN128:AN129"/>
    <mergeCell ref="AO128:AO129"/>
    <mergeCell ref="AQ128:AQ129"/>
    <mergeCell ref="AJ142:AJ143"/>
    <mergeCell ref="AL142:AL143"/>
    <mergeCell ref="AM142:AM143"/>
    <mergeCell ref="AN140:AN141"/>
    <mergeCell ref="AO140:AO141"/>
    <mergeCell ref="AQ32:AQ33"/>
    <mergeCell ref="AP34:AP35"/>
    <mergeCell ref="AP32:AP33"/>
    <mergeCell ref="AP44:AP45"/>
    <mergeCell ref="AP22:AP23"/>
    <mergeCell ref="AN34:AN35"/>
    <mergeCell ref="AQ34:AQ35"/>
    <mergeCell ref="AN22:AN23"/>
    <mergeCell ref="AO22:AO23"/>
    <mergeCell ref="AO34:AO35"/>
    <mergeCell ref="AI92:AK93"/>
    <mergeCell ref="AK10:AK11"/>
    <mergeCell ref="AN44:AN45"/>
    <mergeCell ref="AO44:AO45"/>
    <mergeCell ref="AN32:AN33"/>
    <mergeCell ref="AO32:AO33"/>
    <mergeCell ref="AM46:AM47"/>
    <mergeCell ref="AI46:AI47"/>
    <mergeCell ref="AJ46:AJ47"/>
    <mergeCell ref="AI32:AK33"/>
    <mergeCell ref="AK34:AK35"/>
    <mergeCell ref="AK46:AK47"/>
    <mergeCell ref="AI44:AK45"/>
    <mergeCell ref="AN20:AN21"/>
    <mergeCell ref="AO20:AO21"/>
    <mergeCell ref="AL46:AL47"/>
    <mergeCell ref="AL58:AL59"/>
    <mergeCell ref="AM58:AM59"/>
    <mergeCell ref="AO80:AO81"/>
    <mergeCell ref="C68:AG68"/>
    <mergeCell ref="AL68:AM69"/>
    <mergeCell ref="C56:AG56"/>
    <mergeCell ref="AL56:AM57"/>
    <mergeCell ref="AI70:AI71"/>
    <mergeCell ref="AJ70:AJ71"/>
    <mergeCell ref="AL70:AL71"/>
    <mergeCell ref="AM70:AM71"/>
    <mergeCell ref="AK58:AK59"/>
    <mergeCell ref="AK70:AK71"/>
    <mergeCell ref="AI56:AK57"/>
    <mergeCell ref="AI68:AK69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AF59:AF60"/>
    <mergeCell ref="AG59:AG60"/>
    <mergeCell ref="AC71:AC72"/>
    <mergeCell ref="AE71:AE72"/>
    <mergeCell ref="AF71:AF72"/>
    <mergeCell ref="AG71:AG72"/>
    <mergeCell ref="AD71:AD72"/>
    <mergeCell ref="U71:U72"/>
    <mergeCell ref="V71:V72"/>
    <mergeCell ref="W71:W72"/>
    <mergeCell ref="X71:X72"/>
    <mergeCell ref="C200:AG200"/>
    <mergeCell ref="C80:AG80"/>
    <mergeCell ref="AL80:AM81"/>
    <mergeCell ref="C8:AG8"/>
    <mergeCell ref="C20:AG20"/>
    <mergeCell ref="C32:AG32"/>
    <mergeCell ref="AM34:AM35"/>
    <mergeCell ref="C44:AG44"/>
    <mergeCell ref="AL44:AM45"/>
    <mergeCell ref="AM10:AM11"/>
    <mergeCell ref="AI34:AI35"/>
    <mergeCell ref="AJ34:AJ35"/>
    <mergeCell ref="AI10:AI11"/>
    <mergeCell ref="AJ10:AJ11"/>
    <mergeCell ref="AL10:AL11"/>
    <mergeCell ref="AL32:AM33"/>
    <mergeCell ref="AL34:AL35"/>
    <mergeCell ref="AL20:AM21"/>
    <mergeCell ref="AI22:AI23"/>
    <mergeCell ref="AJ22:AJ23"/>
    <mergeCell ref="AL22:AL23"/>
    <mergeCell ref="AM22:AM23"/>
    <mergeCell ref="AC35:AC36"/>
    <mergeCell ref="AD35:AD36"/>
    <mergeCell ref="AE35:AE36"/>
    <mergeCell ref="K23:K24"/>
    <mergeCell ref="L23:L24"/>
    <mergeCell ref="T35:T36"/>
    <mergeCell ref="U35:U36"/>
    <mergeCell ref="V35:V36"/>
    <mergeCell ref="T23:T24"/>
    <mergeCell ref="U23:U24"/>
    <mergeCell ref="AD408:AM408"/>
    <mergeCell ref="Z408:AC408"/>
    <mergeCell ref="AI82:AI83"/>
    <mergeCell ref="AJ82:AJ83"/>
    <mergeCell ref="AL82:AL83"/>
    <mergeCell ref="AM82:AM83"/>
    <mergeCell ref="C92:AG92"/>
    <mergeCell ref="AL92:AM93"/>
    <mergeCell ref="AI94:AI95"/>
    <mergeCell ref="AJ94:AJ95"/>
    <mergeCell ref="AL94:AL95"/>
    <mergeCell ref="AM94:AM95"/>
    <mergeCell ref="C104:AG104"/>
    <mergeCell ref="C116:AG116"/>
    <mergeCell ref="AL116:AM117"/>
    <mergeCell ref="AI118:AI119"/>
    <mergeCell ref="AJ118:AJ119"/>
    <mergeCell ref="AL118:AL119"/>
    <mergeCell ref="AM118:AM119"/>
    <mergeCell ref="C212:AG212"/>
    <mergeCell ref="AL212:AM213"/>
    <mergeCell ref="C140:AG140"/>
    <mergeCell ref="AL140:AM141"/>
    <mergeCell ref="AI142:AI143"/>
    <mergeCell ref="C236:AG236"/>
    <mergeCell ref="AL236:AM237"/>
    <mergeCell ref="AI238:AI239"/>
    <mergeCell ref="AJ238:AJ239"/>
    <mergeCell ref="AL238:AL239"/>
    <mergeCell ref="AM238:AM239"/>
    <mergeCell ref="C224:AG224"/>
    <mergeCell ref="AL224:AM225"/>
    <mergeCell ref="U275:U276"/>
    <mergeCell ref="V275:V276"/>
    <mergeCell ref="C260:AG260"/>
    <mergeCell ref="AL260:AM261"/>
    <mergeCell ref="AI262:AI263"/>
    <mergeCell ref="AJ262:AJ263"/>
    <mergeCell ref="AL262:AL263"/>
    <mergeCell ref="AM262:AM263"/>
    <mergeCell ref="C248:AG248"/>
    <mergeCell ref="AL248:AM249"/>
    <mergeCell ref="AI250:AI251"/>
    <mergeCell ref="AJ250:AJ251"/>
    <mergeCell ref="AL250:AL251"/>
    <mergeCell ref="AM250:AM251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S251:S252"/>
    <mergeCell ref="T251:T252"/>
    <mergeCell ref="U251:U252"/>
    <mergeCell ref="V251:V252"/>
    <mergeCell ref="S263:S264"/>
    <mergeCell ref="AC263:AC264"/>
    <mergeCell ref="AD263:AD264"/>
    <mergeCell ref="AE263:AE264"/>
    <mergeCell ref="AF263:AF264"/>
    <mergeCell ref="AR92:AR93"/>
    <mergeCell ref="AR104:AR105"/>
    <mergeCell ref="AN68:AN69"/>
    <mergeCell ref="AR116:AR117"/>
    <mergeCell ref="AN116:AN117"/>
    <mergeCell ref="AN92:AN93"/>
    <mergeCell ref="AO104:AO105"/>
    <mergeCell ref="AQ104:AQ105"/>
    <mergeCell ref="AP80:AP81"/>
    <mergeCell ref="AR308:AR309"/>
    <mergeCell ref="C284:AG284"/>
    <mergeCell ref="AL284:AM285"/>
    <mergeCell ref="AI286:AI287"/>
    <mergeCell ref="AJ286:AJ287"/>
    <mergeCell ref="AL286:AL287"/>
    <mergeCell ref="AM286:AM287"/>
    <mergeCell ref="C272:AG272"/>
    <mergeCell ref="AL272:AM273"/>
    <mergeCell ref="AI274:AI275"/>
    <mergeCell ref="AJ274:AJ275"/>
    <mergeCell ref="AL274:AL275"/>
    <mergeCell ref="AM274:AM275"/>
    <mergeCell ref="K275:K276"/>
    <mergeCell ref="L275:L276"/>
    <mergeCell ref="M275:M276"/>
    <mergeCell ref="N275:N276"/>
    <mergeCell ref="O275:O276"/>
    <mergeCell ref="P275:P276"/>
    <mergeCell ref="Q275:Q276"/>
    <mergeCell ref="R275:R276"/>
    <mergeCell ref="S275:S276"/>
    <mergeCell ref="T275:T276"/>
    <mergeCell ref="C368:AG368"/>
    <mergeCell ref="AI358:AI359"/>
    <mergeCell ref="AJ358:AJ359"/>
    <mergeCell ref="AN356:AN357"/>
    <mergeCell ref="AO356:AO357"/>
    <mergeCell ref="AR392:AR393"/>
    <mergeCell ref="C392:AG392"/>
    <mergeCell ref="AL392:AM393"/>
    <mergeCell ref="AR380:AR381"/>
    <mergeCell ref="AR296:AR297"/>
    <mergeCell ref="AR236:AR237"/>
    <mergeCell ref="AR32:AR33"/>
    <mergeCell ref="AR34:AR35"/>
    <mergeCell ref="AR44:AR45"/>
    <mergeCell ref="AR56:AR57"/>
    <mergeCell ref="C356:AG356"/>
    <mergeCell ref="AL356:AM357"/>
    <mergeCell ref="C332:AG332"/>
    <mergeCell ref="AL332:AM333"/>
    <mergeCell ref="AI334:AI335"/>
    <mergeCell ref="AJ334:AJ335"/>
    <mergeCell ref="AL334:AL335"/>
    <mergeCell ref="AM334:AM335"/>
    <mergeCell ref="C320:AG320"/>
    <mergeCell ref="AL320:AM321"/>
    <mergeCell ref="AI322:AI323"/>
    <mergeCell ref="AJ322:AJ323"/>
    <mergeCell ref="AL322:AL323"/>
    <mergeCell ref="AM322:AM323"/>
    <mergeCell ref="C308:AG308"/>
    <mergeCell ref="AL308:AM309"/>
    <mergeCell ref="AR68:AR69"/>
    <mergeCell ref="K6:L6"/>
    <mergeCell ref="M6:N6"/>
    <mergeCell ref="O6:P6"/>
    <mergeCell ref="AO8:AO9"/>
    <mergeCell ref="AN8:AN9"/>
    <mergeCell ref="AL8:AM9"/>
    <mergeCell ref="AR188:AR189"/>
    <mergeCell ref="AR200:AR201"/>
    <mergeCell ref="AR212:AR213"/>
    <mergeCell ref="K35:K36"/>
    <mergeCell ref="L35:L36"/>
    <mergeCell ref="M35:M36"/>
    <mergeCell ref="AA35:AA36"/>
    <mergeCell ref="AB35:AB36"/>
    <mergeCell ref="W35:W36"/>
    <mergeCell ref="X35:X36"/>
    <mergeCell ref="Y35:Y36"/>
    <mergeCell ref="Z35:Z36"/>
    <mergeCell ref="S11:S12"/>
    <mergeCell ref="T11:T12"/>
    <mergeCell ref="U11:U12"/>
    <mergeCell ref="V11:V12"/>
    <mergeCell ref="W11:W12"/>
    <mergeCell ref="N35:N36"/>
    <mergeCell ref="O35:O36"/>
    <mergeCell ref="P35:P36"/>
    <mergeCell ref="Q35:Q36"/>
    <mergeCell ref="R35:R36"/>
    <mergeCell ref="S35:S36"/>
    <mergeCell ref="AR128:AR129"/>
    <mergeCell ref="AR140:AR141"/>
    <mergeCell ref="AR80:AR81"/>
    <mergeCell ref="AI3:AM4"/>
    <mergeCell ref="AQ8:AQ9"/>
    <mergeCell ref="AP8:AP9"/>
    <mergeCell ref="AR8:AR9"/>
    <mergeCell ref="AI8:AK9"/>
    <mergeCell ref="AN10:AN11"/>
    <mergeCell ref="AO10:AO11"/>
    <mergeCell ref="AP10:AP11"/>
    <mergeCell ref="AL412:AM412"/>
    <mergeCell ref="AQ344:AQ345"/>
    <mergeCell ref="AP344:AP345"/>
    <mergeCell ref="AQ356:AQ357"/>
    <mergeCell ref="AP356:AP357"/>
    <mergeCell ref="AR332:AR333"/>
    <mergeCell ref="AR344:AR345"/>
    <mergeCell ref="AR356:AR357"/>
    <mergeCell ref="AR368:AR369"/>
    <mergeCell ref="AR320:AR321"/>
    <mergeCell ref="AR152:AR153"/>
    <mergeCell ref="AR164:AR165"/>
    <mergeCell ref="AR176:AR177"/>
    <mergeCell ref="AR224:AR225"/>
    <mergeCell ref="AR248:AR249"/>
    <mergeCell ref="AR260:AR261"/>
    <mergeCell ref="AR272:AR273"/>
    <mergeCell ref="AR284:AR285"/>
    <mergeCell ref="AI394:AI395"/>
    <mergeCell ref="AJ394:AJ395"/>
    <mergeCell ref="AL394:AL395"/>
    <mergeCell ref="AM394:AM395"/>
    <mergeCell ref="AN344:AN345"/>
    <mergeCell ref="AO344:AO345"/>
    <mergeCell ref="N23:N24"/>
    <mergeCell ref="O23:O24"/>
    <mergeCell ref="P23:P24"/>
    <mergeCell ref="Q23:Q24"/>
    <mergeCell ref="R23:R24"/>
    <mergeCell ref="S23:S24"/>
    <mergeCell ref="B35:B36"/>
    <mergeCell ref="C23:C24"/>
    <mergeCell ref="D23:D24"/>
    <mergeCell ref="E23:E24"/>
    <mergeCell ref="F23:F24"/>
    <mergeCell ref="G23:G24"/>
    <mergeCell ref="H23:H24"/>
    <mergeCell ref="I23:I24"/>
    <mergeCell ref="J23:J24"/>
    <mergeCell ref="E35:E36"/>
    <mergeCell ref="F35:F36"/>
    <mergeCell ref="G35:G36"/>
    <mergeCell ref="H35:H36"/>
    <mergeCell ref="I35:I36"/>
    <mergeCell ref="J35:J36"/>
    <mergeCell ref="B23:B24"/>
    <mergeCell ref="C35:C36"/>
    <mergeCell ref="D35:D36"/>
    <mergeCell ref="R2:W2"/>
    <mergeCell ref="R3:R4"/>
    <mergeCell ref="S3:S4"/>
    <mergeCell ref="T3:T4"/>
    <mergeCell ref="U3:U4"/>
    <mergeCell ref="V3:V4"/>
    <mergeCell ref="W3:W4"/>
    <mergeCell ref="R5:R6"/>
    <mergeCell ref="S5:S6"/>
    <mergeCell ref="T5:T6"/>
    <mergeCell ref="B5:C5"/>
    <mergeCell ref="B6:C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D6:E6"/>
    <mergeCell ref="F6:G6"/>
    <mergeCell ref="H6:I6"/>
    <mergeCell ref="AS407:AS408"/>
    <mergeCell ref="AT407:AT408"/>
    <mergeCell ref="AU407:AU408"/>
    <mergeCell ref="AG23:AG24"/>
    <mergeCell ref="AB23:AB24"/>
    <mergeCell ref="AC23:AC24"/>
    <mergeCell ref="AD23:AD24"/>
    <mergeCell ref="AE23:AE24"/>
    <mergeCell ref="AF23:AF24"/>
    <mergeCell ref="AF35:AF36"/>
    <mergeCell ref="AG35:AG36"/>
    <mergeCell ref="X23:X24"/>
    <mergeCell ref="Y23:Y24"/>
    <mergeCell ref="Z23:Z24"/>
    <mergeCell ref="AA23:AA24"/>
    <mergeCell ref="U5:U6"/>
    <mergeCell ref="V5:V6"/>
    <mergeCell ref="W5:W6"/>
    <mergeCell ref="AG11:AG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V23:V24"/>
    <mergeCell ref="W23:W24"/>
    <mergeCell ref="C380:AG380"/>
    <mergeCell ref="M23:M24"/>
  </mergeCells>
  <phoneticPr fontId="1"/>
  <conditionalFormatting sqref="C9:AG11 C13:AG15">
    <cfRule type="expression" dxfId="104" priority="220">
      <formula>COUNTIF(祝日,C$9)=1</formula>
    </cfRule>
    <cfRule type="expression" dxfId="103" priority="293">
      <formula>WEEKDAY(C$9)=7</formula>
    </cfRule>
    <cfRule type="expression" dxfId="102" priority="295">
      <formula>WEEKDAY(C$9)=1</formula>
    </cfRule>
  </conditionalFormatting>
  <conditionalFormatting sqref="C25:AG30 C21:AG23">
    <cfRule type="expression" dxfId="101" priority="217">
      <formula>COUNTIF(祝日,C$21)=1</formula>
    </cfRule>
    <cfRule type="expression" dxfId="100" priority="285">
      <formula>WEEKDAY(C$21)=7</formula>
    </cfRule>
    <cfRule type="expression" dxfId="99" priority="286">
      <formula>WEEKDAY(C$21)=1</formula>
    </cfRule>
  </conditionalFormatting>
  <conditionalFormatting sqref="C37:AG42 C33:AG35">
    <cfRule type="expression" dxfId="98" priority="214" stopIfTrue="1">
      <formula>COUNTIF(祝日,C$33)=1</formula>
    </cfRule>
    <cfRule type="expression" dxfId="97" priority="215">
      <formula>WEEKDAY(C$33)=7</formula>
    </cfRule>
    <cfRule type="expression" dxfId="96" priority="216">
      <formula>WEEKDAY(C$33)=1</formula>
    </cfRule>
  </conditionalFormatting>
  <conditionalFormatting sqref="C49:AG54 C45:AG47">
    <cfRule type="expression" dxfId="95" priority="211" stopIfTrue="1">
      <formula>COUNTIF(祝日,C$45)=1</formula>
    </cfRule>
    <cfRule type="expression" dxfId="94" priority="212">
      <formula>WEEKDAY(C$45)=7</formula>
    </cfRule>
    <cfRule type="expression" dxfId="93" priority="213">
      <formula>WEEKDAY(C$45)=1</formula>
    </cfRule>
  </conditionalFormatting>
  <conditionalFormatting sqref="C61:AG66 C57:AG59">
    <cfRule type="expression" dxfId="92" priority="205" stopIfTrue="1">
      <formula>COUNTIF(祝日,C$57)=1</formula>
    </cfRule>
    <cfRule type="expression" dxfId="91" priority="206">
      <formula>WEEKDAY(C$57)=7</formula>
    </cfRule>
    <cfRule type="expression" dxfId="90" priority="207">
      <formula>WEEKDAY(C$57)=1</formula>
    </cfRule>
  </conditionalFormatting>
  <conditionalFormatting sqref="C69:AG71 C73:AG78">
    <cfRule type="expression" dxfId="89" priority="202" stopIfTrue="1">
      <formula>COUNTIF(祝日,C$69)=1</formula>
    </cfRule>
    <cfRule type="expression" dxfId="88" priority="203">
      <formula>WEEKDAY(C$69)=7</formula>
    </cfRule>
    <cfRule type="expression" dxfId="87" priority="204">
      <formula>WEEKDAY(C$69)=1</formula>
    </cfRule>
  </conditionalFormatting>
  <conditionalFormatting sqref="C85:AG90 C81:AG83">
    <cfRule type="expression" dxfId="86" priority="199" stopIfTrue="1">
      <formula>COUNTIF(祝日,C$81)=1</formula>
    </cfRule>
    <cfRule type="expression" dxfId="85" priority="200">
      <formula>WEEKDAY(C$81)=7</formula>
    </cfRule>
    <cfRule type="expression" dxfId="84" priority="201">
      <formula>WEEKDAY(C$81)=1</formula>
    </cfRule>
  </conditionalFormatting>
  <conditionalFormatting sqref="C97:AG102 C93:AG95">
    <cfRule type="expression" dxfId="83" priority="196" stopIfTrue="1">
      <formula>COUNTIF(祝日,C$93)=1</formula>
    </cfRule>
    <cfRule type="expression" dxfId="82" priority="197">
      <formula>WEEKDAY(C$93)=7</formula>
    </cfRule>
    <cfRule type="expression" dxfId="81" priority="198">
      <formula>WEEKDAY(C$93)=1</formula>
    </cfRule>
  </conditionalFormatting>
  <conditionalFormatting sqref="C109:AG114 C105:AG107">
    <cfRule type="expression" dxfId="80" priority="193" stopIfTrue="1">
      <formula>COUNTIF(祝日,C$105)=1</formula>
    </cfRule>
    <cfRule type="expression" dxfId="79" priority="194">
      <formula>WEEKDAY(C$105)=7</formula>
    </cfRule>
    <cfRule type="expression" dxfId="78" priority="195">
      <formula>WEEKDAY(C$105)=1</formula>
    </cfRule>
  </conditionalFormatting>
  <conditionalFormatting sqref="C121:AG126 C117:AG119">
    <cfRule type="expression" dxfId="77" priority="190" stopIfTrue="1">
      <formula>COUNTIF(祝日,C$117)=1</formula>
    </cfRule>
    <cfRule type="expression" dxfId="76" priority="191">
      <formula>WEEKDAY(C$117)=7</formula>
    </cfRule>
    <cfRule type="expression" dxfId="75" priority="192">
      <formula>WEEKDAY(C$117)=1</formula>
    </cfRule>
  </conditionalFormatting>
  <conditionalFormatting sqref="C16:AG16">
    <cfRule type="expression" dxfId="74" priority="109">
      <formula>COUNTIF(祝日,C$9)=1</formula>
    </cfRule>
    <cfRule type="expression" dxfId="73" priority="110">
      <formula>WEEKDAY(C$9)=7</formula>
    </cfRule>
    <cfRule type="expression" dxfId="72" priority="111">
      <formula>WEEKDAY(C$9)=1</formula>
    </cfRule>
  </conditionalFormatting>
  <conditionalFormatting sqref="C17:AG18">
    <cfRule type="expression" dxfId="71" priority="106">
      <formula>COUNTIF(祝日,C$9)=1</formula>
    </cfRule>
    <cfRule type="expression" dxfId="70" priority="107">
      <formula>WEEKDAY(C$9)=7</formula>
    </cfRule>
    <cfRule type="expression" dxfId="69" priority="108">
      <formula>WEEKDAY(C$9)=1</formula>
    </cfRule>
  </conditionalFormatting>
  <conditionalFormatting sqref="C133:AG138 C129:AG131">
    <cfRule type="expression" dxfId="68" priority="67" stopIfTrue="1">
      <formula>COUNTIF(祝日,C$129)=1</formula>
    </cfRule>
    <cfRule type="expression" dxfId="67" priority="68">
      <formula>WEEKDAY(C$129)=7</formula>
    </cfRule>
    <cfRule type="expression" dxfId="66" priority="69">
      <formula>WEEKDAY(C$129)=1</formula>
    </cfRule>
  </conditionalFormatting>
  <conditionalFormatting sqref="C145:AG150 C141:AG143">
    <cfRule type="expression" dxfId="65" priority="64" stopIfTrue="1">
      <formula>COUNTIF(祝日,C$141)=1</formula>
    </cfRule>
    <cfRule type="expression" dxfId="64" priority="65">
      <formula>WEEKDAY(C$141)=7</formula>
    </cfRule>
    <cfRule type="expression" dxfId="63" priority="66">
      <formula>WEEKDAY(C$141)=1</formula>
    </cfRule>
  </conditionalFormatting>
  <conditionalFormatting sqref="C157:AG162 C153:AG155">
    <cfRule type="expression" dxfId="62" priority="61" stopIfTrue="1">
      <formula>COUNTIF(祝日,C$153)=1</formula>
    </cfRule>
    <cfRule type="expression" dxfId="61" priority="62">
      <formula>WEEKDAY(C$153)=7</formula>
    </cfRule>
    <cfRule type="expression" dxfId="60" priority="63">
      <formula>WEEKDAY(C$153)=1</formula>
    </cfRule>
  </conditionalFormatting>
  <conditionalFormatting sqref="C169:AG174 C165:AG167">
    <cfRule type="expression" dxfId="59" priority="58" stopIfTrue="1">
      <formula>COUNTIF(祝日,C$165)=1</formula>
    </cfRule>
    <cfRule type="expression" dxfId="58" priority="59">
      <formula>WEEKDAY(C$165)=7</formula>
    </cfRule>
    <cfRule type="expression" dxfId="57" priority="60">
      <formula>WEEKDAY(C$165)=1</formula>
    </cfRule>
  </conditionalFormatting>
  <conditionalFormatting sqref="C181:AG186 C177:AG179">
    <cfRule type="expression" dxfId="56" priority="55" stopIfTrue="1">
      <formula>COUNTIF(祝日,C$177)=1</formula>
    </cfRule>
    <cfRule type="expression" dxfId="55" priority="56">
      <formula>WEEKDAY(C$177)=7</formula>
    </cfRule>
    <cfRule type="expression" dxfId="54" priority="57">
      <formula>WEEKDAY(C$177)=1</formula>
    </cfRule>
  </conditionalFormatting>
  <conditionalFormatting sqref="C193:AG198 C189:AG191">
    <cfRule type="expression" dxfId="53" priority="52" stopIfTrue="1">
      <formula>COUNTIF(祝日,C$189)=1</formula>
    </cfRule>
    <cfRule type="expression" dxfId="52" priority="53">
      <formula>WEEKDAY(C$189)=7</formula>
    </cfRule>
    <cfRule type="expression" dxfId="51" priority="54">
      <formula>WEEKDAY(C$189)=1</formula>
    </cfRule>
  </conditionalFormatting>
  <conditionalFormatting sqref="C205:AG210 C201:AG203">
    <cfRule type="expression" dxfId="50" priority="49" stopIfTrue="1">
      <formula>COUNTIF(祝日,C$201)=1</formula>
    </cfRule>
    <cfRule type="expression" dxfId="49" priority="50">
      <formula>WEEKDAY(C$201)=7</formula>
    </cfRule>
    <cfRule type="expression" dxfId="48" priority="51">
      <formula>WEEKDAY(C$201)=1</formula>
    </cfRule>
  </conditionalFormatting>
  <conditionalFormatting sqref="C217:AG222 C213:AG215">
    <cfRule type="expression" dxfId="47" priority="46" stopIfTrue="1">
      <formula>COUNTIF(祝日,C$213)=1</formula>
    </cfRule>
    <cfRule type="expression" dxfId="46" priority="47">
      <formula>WEEKDAY(C$213)=7</formula>
    </cfRule>
    <cfRule type="expression" dxfId="45" priority="48">
      <formula>WEEKDAY(C$213)=1</formula>
    </cfRule>
  </conditionalFormatting>
  <conditionalFormatting sqref="C229:AG234 C225:AG227">
    <cfRule type="expression" dxfId="44" priority="43" stopIfTrue="1">
      <formula>COUNTIF(祝日,C$225)=1</formula>
    </cfRule>
    <cfRule type="expression" dxfId="43" priority="44">
      <formula>WEEKDAY(C$225)=7</formula>
    </cfRule>
    <cfRule type="expression" dxfId="42" priority="45">
      <formula>WEEKDAY(C$225)=1</formula>
    </cfRule>
  </conditionalFormatting>
  <conditionalFormatting sqref="C241:AG246 C237:AG239">
    <cfRule type="expression" dxfId="41" priority="40" stopIfTrue="1">
      <formula>COUNTIF(祝日,C$237)=1</formula>
    </cfRule>
    <cfRule type="expression" dxfId="40" priority="41">
      <formula>WEEKDAY(C$237)=7</formula>
    </cfRule>
    <cfRule type="expression" dxfId="39" priority="42">
      <formula>WEEKDAY(C$237)=1</formula>
    </cfRule>
  </conditionalFormatting>
  <conditionalFormatting sqref="C253:AG258 C249:AG251">
    <cfRule type="expression" dxfId="38" priority="37" stopIfTrue="1">
      <formula>COUNTIF(祝日,C$249)=1</formula>
    </cfRule>
    <cfRule type="expression" dxfId="37" priority="38">
      <formula>WEEKDAY(C$249)=7</formula>
    </cfRule>
    <cfRule type="expression" dxfId="36" priority="39">
      <formula>WEEKDAY(C$249)=1</formula>
    </cfRule>
  </conditionalFormatting>
  <conditionalFormatting sqref="C265:AG270 C261:AG263">
    <cfRule type="expression" dxfId="35" priority="34" stopIfTrue="1">
      <formula>COUNTIF(祝日,C$261)=1</formula>
    </cfRule>
    <cfRule type="expression" dxfId="34" priority="35">
      <formula>WEEKDAY(C$261)=7</formula>
    </cfRule>
    <cfRule type="expression" dxfId="33" priority="36">
      <formula>WEEKDAY(C$261)=1</formula>
    </cfRule>
  </conditionalFormatting>
  <conditionalFormatting sqref="C277:AG282 C273:AG275">
    <cfRule type="expression" dxfId="32" priority="31" stopIfTrue="1">
      <formula>COUNTIF(祝日,C$273)=1</formula>
    </cfRule>
    <cfRule type="expression" dxfId="31" priority="32">
      <formula>WEEKDAY(C$273)=7</formula>
    </cfRule>
    <cfRule type="expression" dxfId="30" priority="33">
      <formula>WEEKDAY(C$273)=1</formula>
    </cfRule>
  </conditionalFormatting>
  <conditionalFormatting sqref="C289:AG294 C285:AG287">
    <cfRule type="expression" dxfId="29" priority="28" stopIfTrue="1">
      <formula>COUNTIF(祝日,C$285)=1</formula>
    </cfRule>
    <cfRule type="expression" dxfId="28" priority="29">
      <formula>WEEKDAY(C$117)=7</formula>
    </cfRule>
    <cfRule type="expression" dxfId="27" priority="30">
      <formula>WEEKDAY(C$117)=1</formula>
    </cfRule>
  </conditionalFormatting>
  <conditionalFormatting sqref="C301:AG306 C297:AG299">
    <cfRule type="expression" dxfId="26" priority="25" stopIfTrue="1">
      <formula>COUNTIF(祝日,C$297)=1</formula>
    </cfRule>
    <cfRule type="expression" dxfId="25" priority="26">
      <formula>WEEKDAY(C$297)=7</formula>
    </cfRule>
    <cfRule type="expression" dxfId="24" priority="27">
      <formula>WEEKDAY(C$297)=1</formula>
    </cfRule>
  </conditionalFormatting>
  <conditionalFormatting sqref="C313:AG318 C309:AG311">
    <cfRule type="expression" dxfId="23" priority="22" stopIfTrue="1">
      <formula>COUNTIF(祝日,C$309)=1</formula>
    </cfRule>
    <cfRule type="expression" dxfId="22" priority="23">
      <formula>WEEKDAY(C$309)=7</formula>
    </cfRule>
    <cfRule type="expression" dxfId="21" priority="24">
      <formula>WEEKDAY(C$309)=1</formula>
    </cfRule>
  </conditionalFormatting>
  <conditionalFormatting sqref="C325:AG330 C321:AG323">
    <cfRule type="expression" dxfId="20" priority="19" stopIfTrue="1">
      <formula>COUNTIF(祝日,C$321)=1</formula>
    </cfRule>
    <cfRule type="expression" dxfId="19" priority="20">
      <formula>WEEKDAY(C$321)=7</formula>
    </cfRule>
    <cfRule type="expression" dxfId="18" priority="21">
      <formula>WEEKDAY(C$321)=1</formula>
    </cfRule>
  </conditionalFormatting>
  <conditionalFormatting sqref="C337:AG342 C333:AG335">
    <cfRule type="expression" dxfId="17" priority="16" stopIfTrue="1">
      <formula>COUNTIF(祝日,C$333)=1</formula>
    </cfRule>
    <cfRule type="expression" dxfId="16" priority="17">
      <formula>WEEKDAY(C$333)=7</formula>
    </cfRule>
    <cfRule type="expression" dxfId="15" priority="18">
      <formula>WEEKDAY(C$333)=1</formula>
    </cfRule>
  </conditionalFormatting>
  <conditionalFormatting sqref="C349:AG354 C345:AG347">
    <cfRule type="expression" dxfId="14" priority="13" stopIfTrue="1">
      <formula>COUNTIF(祝日,C$345)=1</formula>
    </cfRule>
    <cfRule type="expression" dxfId="13" priority="14">
      <formula>WEEKDAY(C$345)=7</formula>
    </cfRule>
    <cfRule type="expression" dxfId="12" priority="15">
      <formula>WEEKDAY(C$345)=1</formula>
    </cfRule>
  </conditionalFormatting>
  <conditionalFormatting sqref="C361:AG366 C357:AG359">
    <cfRule type="expression" dxfId="11" priority="10" stopIfTrue="1">
      <formula>COUNTIF(祝日,C$357)=1</formula>
    </cfRule>
    <cfRule type="expression" dxfId="10" priority="11">
      <formula>WEEKDAY(C$357)=7</formula>
    </cfRule>
    <cfRule type="expression" dxfId="9" priority="12">
      <formula>WEEKDAY(C$357)=1</formula>
    </cfRule>
  </conditionalFormatting>
  <conditionalFormatting sqref="C373:AG378 C369:AG371">
    <cfRule type="expression" dxfId="8" priority="7" stopIfTrue="1">
      <formula>COUNTIF(祝日,C$369)=1</formula>
    </cfRule>
    <cfRule type="expression" dxfId="7" priority="8">
      <formula>WEEKDAY(C$369)=7</formula>
    </cfRule>
    <cfRule type="expression" dxfId="6" priority="9">
      <formula>WEEKDAY(C$369)=1</formula>
    </cfRule>
  </conditionalFormatting>
  <conditionalFormatting sqref="C385:AG390 C381:AG383">
    <cfRule type="expression" dxfId="5" priority="4" stopIfTrue="1">
      <formula>COUNTIF(祝日,C$381)=1</formula>
    </cfRule>
    <cfRule type="expression" dxfId="4" priority="5">
      <formula>WEEKDAY(C$381)=7</formula>
    </cfRule>
    <cfRule type="expression" dxfId="3" priority="6">
      <formula>WEEKDAY(C$381)=1</formula>
    </cfRule>
  </conditionalFormatting>
  <conditionalFormatting sqref="C397:AG402 C393:AG395">
    <cfRule type="expression" dxfId="2" priority="1" stopIfTrue="1">
      <formula>COUNTIF(祝日,C$393)=1</formula>
    </cfRule>
    <cfRule type="expression" dxfId="1" priority="2">
      <formula>WEEKDAY(C$393)=7</formula>
    </cfRule>
    <cfRule type="expression" dxfId="0" priority="3">
      <formula>WEEKDAY(C$393)=1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blackAndWhite="1" r:id="rId1"/>
  <rowBreaks count="1" manualBreakCount="1">
    <brk id="78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65" zoomScale="145" zoomScaleNormal="145" workbookViewId="0">
      <selection activeCell="A80" sqref="A80"/>
    </sheetView>
  </sheetViews>
  <sheetFormatPr defaultRowHeight="13.5" x14ac:dyDescent="0.15"/>
  <cols>
    <col min="1" max="1" width="11.625" style="28" bestFit="1" customWidth="1"/>
    <col min="2" max="2" width="3.375" style="28" bestFit="1" customWidth="1"/>
    <col min="3" max="3" width="13" style="28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 x14ac:dyDescent="0.15">
      <c r="A1" s="27">
        <v>43407</v>
      </c>
      <c r="B1" s="28" t="s">
        <v>10</v>
      </c>
      <c r="C1" s="28" t="s">
        <v>35</v>
      </c>
    </row>
    <row r="2" spans="1:5" x14ac:dyDescent="0.15">
      <c r="A2" s="27">
        <v>43427</v>
      </c>
      <c r="B2" s="28" t="s">
        <v>9</v>
      </c>
      <c r="C2" s="28" t="s">
        <v>36</v>
      </c>
    </row>
    <row r="3" spans="1:5" x14ac:dyDescent="0.15">
      <c r="A3" s="27">
        <v>43457</v>
      </c>
      <c r="B3" s="28" t="s">
        <v>4</v>
      </c>
      <c r="C3" s="28" t="s">
        <v>37</v>
      </c>
    </row>
    <row r="4" spans="1:5" x14ac:dyDescent="0.15">
      <c r="A4" s="27">
        <v>43458</v>
      </c>
      <c r="B4" s="28" t="s">
        <v>5</v>
      </c>
      <c r="C4" s="28" t="s">
        <v>24</v>
      </c>
    </row>
    <row r="5" spans="1:5" x14ac:dyDescent="0.15">
      <c r="A5" s="27">
        <v>45289</v>
      </c>
      <c r="B5" s="28" t="s">
        <v>9</v>
      </c>
      <c r="C5" s="29" t="s">
        <v>40</v>
      </c>
    </row>
    <row r="6" spans="1:5" x14ac:dyDescent="0.15">
      <c r="A6" s="27">
        <v>45290</v>
      </c>
      <c r="B6" s="28" t="s">
        <v>10</v>
      </c>
      <c r="C6" s="29" t="s">
        <v>40</v>
      </c>
    </row>
    <row r="7" spans="1:5" x14ac:dyDescent="0.15">
      <c r="A7" s="27">
        <v>45291</v>
      </c>
      <c r="B7" s="28" t="s">
        <v>4</v>
      </c>
      <c r="C7" s="29" t="s">
        <v>40</v>
      </c>
    </row>
    <row r="8" spans="1:5" x14ac:dyDescent="0.15">
      <c r="A8" s="27">
        <v>45292</v>
      </c>
      <c r="B8" s="28" t="s">
        <v>77</v>
      </c>
      <c r="C8" s="28" t="s">
        <v>21</v>
      </c>
      <c r="E8" s="8"/>
    </row>
    <row r="9" spans="1:5" x14ac:dyDescent="0.15">
      <c r="A9" s="27">
        <v>45293</v>
      </c>
      <c r="B9" s="28" t="s">
        <v>6</v>
      </c>
      <c r="C9" s="29" t="s">
        <v>40</v>
      </c>
      <c r="E9" s="8"/>
    </row>
    <row r="10" spans="1:5" x14ac:dyDescent="0.15">
      <c r="A10" s="27">
        <v>45294</v>
      </c>
      <c r="B10" s="28" t="s">
        <v>7</v>
      </c>
      <c r="C10" s="29" t="s">
        <v>40</v>
      </c>
      <c r="E10" s="8"/>
    </row>
    <row r="11" spans="1:5" x14ac:dyDescent="0.15">
      <c r="A11" s="27">
        <v>45299</v>
      </c>
      <c r="B11" s="28" t="s">
        <v>5</v>
      </c>
      <c r="C11" s="28" t="s">
        <v>22</v>
      </c>
      <c r="E11" s="8"/>
    </row>
    <row r="12" spans="1:5" x14ac:dyDescent="0.15">
      <c r="A12" s="27">
        <v>45333</v>
      </c>
      <c r="B12" s="28" t="s">
        <v>78</v>
      </c>
      <c r="C12" s="28" t="s">
        <v>23</v>
      </c>
      <c r="E12" s="8"/>
    </row>
    <row r="13" spans="1:5" x14ac:dyDescent="0.15">
      <c r="A13" s="27">
        <v>45334</v>
      </c>
      <c r="B13" s="28" t="s">
        <v>77</v>
      </c>
      <c r="C13" s="28" t="s">
        <v>79</v>
      </c>
      <c r="E13" s="8"/>
    </row>
    <row r="14" spans="1:5" x14ac:dyDescent="0.15">
      <c r="A14" s="27">
        <v>45371</v>
      </c>
      <c r="B14" s="28" t="s">
        <v>80</v>
      </c>
      <c r="C14" s="28" t="s">
        <v>25</v>
      </c>
      <c r="E14" s="8"/>
    </row>
    <row r="15" spans="1:5" x14ac:dyDescent="0.15">
      <c r="A15" s="27">
        <v>45411</v>
      </c>
      <c r="B15" s="28" t="s">
        <v>5</v>
      </c>
      <c r="C15" s="28" t="s">
        <v>26</v>
      </c>
    </row>
    <row r="16" spans="1:5" x14ac:dyDescent="0.15">
      <c r="A16" s="27">
        <v>45415</v>
      </c>
      <c r="B16" s="28" t="s">
        <v>9</v>
      </c>
      <c r="C16" s="28" t="s">
        <v>27</v>
      </c>
    </row>
    <row r="17" spans="1:5" x14ac:dyDescent="0.15">
      <c r="A17" s="27">
        <v>45416</v>
      </c>
      <c r="B17" s="28" t="s">
        <v>10</v>
      </c>
      <c r="C17" s="28" t="s">
        <v>28</v>
      </c>
    </row>
    <row r="18" spans="1:5" x14ac:dyDescent="0.15">
      <c r="A18" s="27">
        <v>45417</v>
      </c>
      <c r="B18" s="28" t="s">
        <v>4</v>
      </c>
      <c r="C18" s="28" t="s">
        <v>29</v>
      </c>
      <c r="E18" s="8"/>
    </row>
    <row r="19" spans="1:5" x14ac:dyDescent="0.15">
      <c r="A19" s="27">
        <v>45418</v>
      </c>
      <c r="B19" s="28" t="s">
        <v>5</v>
      </c>
      <c r="C19" s="28" t="s">
        <v>24</v>
      </c>
      <c r="E19" s="8"/>
    </row>
    <row r="20" spans="1:5" x14ac:dyDescent="0.15">
      <c r="A20" s="27">
        <v>45488</v>
      </c>
      <c r="B20" s="28" t="s">
        <v>77</v>
      </c>
      <c r="C20" s="28" t="s">
        <v>30</v>
      </c>
      <c r="E20" s="8"/>
    </row>
    <row r="21" spans="1:5" x14ac:dyDescent="0.15">
      <c r="A21" s="27">
        <v>45515</v>
      </c>
      <c r="B21" s="28" t="s">
        <v>78</v>
      </c>
      <c r="C21" s="28" t="s">
        <v>31</v>
      </c>
      <c r="E21" s="8"/>
    </row>
    <row r="22" spans="1:5" x14ac:dyDescent="0.15">
      <c r="A22" s="27">
        <v>45516</v>
      </c>
      <c r="B22" s="28" t="s">
        <v>5</v>
      </c>
      <c r="C22" s="28" t="s">
        <v>24</v>
      </c>
      <c r="E22" s="8"/>
    </row>
    <row r="23" spans="1:5" x14ac:dyDescent="0.15">
      <c r="A23" s="27">
        <v>45551</v>
      </c>
      <c r="B23" s="28" t="s">
        <v>5</v>
      </c>
      <c r="C23" s="28" t="s">
        <v>32</v>
      </c>
      <c r="E23" s="8"/>
    </row>
    <row r="24" spans="1:5" x14ac:dyDescent="0.15">
      <c r="A24" s="27">
        <v>45557</v>
      </c>
      <c r="B24" s="28" t="s">
        <v>78</v>
      </c>
      <c r="C24" s="28" t="s">
        <v>81</v>
      </c>
      <c r="E24" s="8"/>
    </row>
    <row r="25" spans="1:5" x14ac:dyDescent="0.15">
      <c r="A25" s="27">
        <v>45558</v>
      </c>
      <c r="B25" s="28" t="s">
        <v>5</v>
      </c>
      <c r="C25" s="28" t="s">
        <v>79</v>
      </c>
      <c r="E25" s="8"/>
    </row>
    <row r="26" spans="1:5" x14ac:dyDescent="0.15">
      <c r="A26" s="27">
        <v>45579</v>
      </c>
      <c r="B26" s="28" t="s">
        <v>5</v>
      </c>
      <c r="C26" s="28" t="s">
        <v>34</v>
      </c>
      <c r="E26" s="8"/>
    </row>
    <row r="27" spans="1:5" x14ac:dyDescent="0.15">
      <c r="A27" s="27">
        <v>45599</v>
      </c>
      <c r="B27" s="28" t="s">
        <v>4</v>
      </c>
      <c r="C27" s="28" t="s">
        <v>35</v>
      </c>
      <c r="E27" s="8"/>
    </row>
    <row r="28" spans="1:5" x14ac:dyDescent="0.15">
      <c r="A28" s="27">
        <v>45600</v>
      </c>
      <c r="B28" s="28" t="s">
        <v>5</v>
      </c>
      <c r="C28" s="28" t="s">
        <v>24</v>
      </c>
      <c r="E28" s="8"/>
    </row>
    <row r="29" spans="1:5" x14ac:dyDescent="0.15">
      <c r="A29" s="27">
        <v>45619</v>
      </c>
      <c r="B29" s="28" t="s">
        <v>10</v>
      </c>
      <c r="C29" s="28" t="s">
        <v>36</v>
      </c>
      <c r="E29" s="8"/>
    </row>
    <row r="30" spans="1:5" x14ac:dyDescent="0.15">
      <c r="A30" s="27">
        <v>45655</v>
      </c>
      <c r="B30" s="28" t="s">
        <v>4</v>
      </c>
      <c r="C30" s="29" t="s">
        <v>40</v>
      </c>
      <c r="E30" s="8"/>
    </row>
    <row r="31" spans="1:5" x14ac:dyDescent="0.15">
      <c r="A31" s="27">
        <v>45656</v>
      </c>
      <c r="B31" s="28" t="s">
        <v>5</v>
      </c>
      <c r="C31" s="29" t="s">
        <v>40</v>
      </c>
    </row>
    <row r="32" spans="1:5" x14ac:dyDescent="0.15">
      <c r="A32" s="27">
        <v>45657</v>
      </c>
      <c r="B32" s="28" t="s">
        <v>6</v>
      </c>
      <c r="C32" s="29" t="s">
        <v>40</v>
      </c>
      <c r="E32" s="8"/>
    </row>
    <row r="33" spans="1:5" x14ac:dyDescent="0.15">
      <c r="A33" s="27">
        <v>45658</v>
      </c>
      <c r="B33" s="28" t="s">
        <v>7</v>
      </c>
      <c r="C33" s="28" t="s">
        <v>21</v>
      </c>
      <c r="E33" s="8"/>
    </row>
    <row r="34" spans="1:5" x14ac:dyDescent="0.15">
      <c r="A34" s="27">
        <v>45659</v>
      </c>
      <c r="B34" s="28" t="s">
        <v>8</v>
      </c>
      <c r="C34" s="29" t="s">
        <v>40</v>
      </c>
      <c r="E34" s="8"/>
    </row>
    <row r="35" spans="1:5" x14ac:dyDescent="0.15">
      <c r="A35" s="27">
        <v>45660</v>
      </c>
      <c r="B35" s="28" t="s">
        <v>9</v>
      </c>
      <c r="C35" s="29" t="s">
        <v>40</v>
      </c>
      <c r="E35" s="8"/>
    </row>
    <row r="36" spans="1:5" x14ac:dyDescent="0.15">
      <c r="A36" s="27">
        <v>45670</v>
      </c>
      <c r="B36" s="28" t="s">
        <v>5</v>
      </c>
      <c r="C36" s="28" t="s">
        <v>22</v>
      </c>
      <c r="E36" s="8"/>
    </row>
    <row r="37" spans="1:5" x14ac:dyDescent="0.15">
      <c r="A37" s="27">
        <v>45699</v>
      </c>
      <c r="B37" s="28" t="s">
        <v>6</v>
      </c>
      <c r="C37" s="28" t="s">
        <v>23</v>
      </c>
      <c r="E37" s="8"/>
    </row>
    <row r="38" spans="1:5" x14ac:dyDescent="0.15">
      <c r="A38" s="27">
        <v>45711</v>
      </c>
      <c r="B38" s="28" t="s">
        <v>4</v>
      </c>
      <c r="C38" s="28" t="s">
        <v>37</v>
      </c>
      <c r="E38" s="8"/>
    </row>
    <row r="39" spans="1:5" x14ac:dyDescent="0.15">
      <c r="A39" s="27">
        <v>45712</v>
      </c>
      <c r="B39" s="28" t="s">
        <v>5</v>
      </c>
      <c r="C39" s="28" t="s">
        <v>24</v>
      </c>
      <c r="E39" s="8"/>
    </row>
    <row r="40" spans="1:5" x14ac:dyDescent="0.15">
      <c r="A40" s="27">
        <v>45736</v>
      </c>
      <c r="B40" s="28" t="s">
        <v>82</v>
      </c>
      <c r="C40" s="28" t="s">
        <v>25</v>
      </c>
      <c r="E40" s="8"/>
    </row>
    <row r="41" spans="1:5" x14ac:dyDescent="0.15">
      <c r="A41" s="27">
        <v>45776</v>
      </c>
      <c r="B41" s="28" t="s">
        <v>83</v>
      </c>
      <c r="C41" s="28" t="s">
        <v>26</v>
      </c>
      <c r="E41" s="8"/>
    </row>
    <row r="42" spans="1:5" x14ac:dyDescent="0.15">
      <c r="A42" s="27">
        <v>45780</v>
      </c>
      <c r="B42" s="28" t="s">
        <v>84</v>
      </c>
      <c r="C42" s="28" t="s">
        <v>27</v>
      </c>
      <c r="E42" s="8"/>
    </row>
    <row r="43" spans="1:5" x14ac:dyDescent="0.15">
      <c r="A43" s="27">
        <v>45781</v>
      </c>
      <c r="B43" s="28" t="s">
        <v>85</v>
      </c>
      <c r="C43" s="28" t="s">
        <v>28</v>
      </c>
    </row>
    <row r="44" spans="1:5" x14ac:dyDescent="0.15">
      <c r="A44" s="27">
        <v>45782</v>
      </c>
      <c r="B44" s="28" t="s">
        <v>77</v>
      </c>
      <c r="C44" s="28" t="s">
        <v>29</v>
      </c>
    </row>
    <row r="45" spans="1:5" x14ac:dyDescent="0.15">
      <c r="A45" s="27">
        <v>45783</v>
      </c>
      <c r="B45" s="28" t="s">
        <v>86</v>
      </c>
      <c r="C45" s="28" t="s">
        <v>24</v>
      </c>
      <c r="E45" s="8"/>
    </row>
    <row r="46" spans="1:5" x14ac:dyDescent="0.15">
      <c r="A46" s="27">
        <v>45859</v>
      </c>
      <c r="B46" s="28" t="s">
        <v>77</v>
      </c>
      <c r="C46" s="28" t="s">
        <v>30</v>
      </c>
      <c r="E46" s="8"/>
    </row>
    <row r="47" spans="1:5" x14ac:dyDescent="0.15">
      <c r="A47" s="27">
        <v>45880</v>
      </c>
      <c r="B47" s="28" t="s">
        <v>77</v>
      </c>
      <c r="C47" s="28" t="s">
        <v>31</v>
      </c>
      <c r="E47" s="8"/>
    </row>
    <row r="48" spans="1:5" x14ac:dyDescent="0.15">
      <c r="A48" s="27">
        <v>45915</v>
      </c>
      <c r="B48" s="28" t="s">
        <v>5</v>
      </c>
      <c r="C48" s="28" t="s">
        <v>32</v>
      </c>
      <c r="E48" s="8"/>
    </row>
    <row r="49" spans="1:5" x14ac:dyDescent="0.15">
      <c r="A49" s="27">
        <v>45923</v>
      </c>
      <c r="B49" s="28" t="s">
        <v>6</v>
      </c>
      <c r="C49" s="28" t="s">
        <v>33</v>
      </c>
      <c r="E49" s="8"/>
    </row>
    <row r="50" spans="1:5" x14ac:dyDescent="0.15">
      <c r="A50" s="158">
        <v>45943</v>
      </c>
      <c r="B50" s="113" t="s">
        <v>5</v>
      </c>
      <c r="C50" s="113" t="s">
        <v>44</v>
      </c>
      <c r="E50" s="8"/>
    </row>
    <row r="51" spans="1:5" x14ac:dyDescent="0.15">
      <c r="A51" s="158">
        <v>45964</v>
      </c>
      <c r="B51" s="113" t="s">
        <v>5</v>
      </c>
      <c r="C51" s="113" t="s">
        <v>35</v>
      </c>
    </row>
    <row r="52" spans="1:5" x14ac:dyDescent="0.15">
      <c r="A52" s="158">
        <v>45984</v>
      </c>
      <c r="B52" s="113" t="s">
        <v>4</v>
      </c>
      <c r="C52" s="113" t="s">
        <v>36</v>
      </c>
    </row>
    <row r="53" spans="1:5" x14ac:dyDescent="0.15">
      <c r="A53" s="158">
        <v>45985</v>
      </c>
      <c r="B53" s="113" t="s">
        <v>5</v>
      </c>
      <c r="C53" s="113" t="s">
        <v>24</v>
      </c>
    </row>
    <row r="54" spans="1:5" x14ac:dyDescent="0.15">
      <c r="A54" s="8">
        <v>46020</v>
      </c>
      <c r="B54" t="s">
        <v>5</v>
      </c>
      <c r="C54" s="29" t="s">
        <v>40</v>
      </c>
      <c r="E54" s="8"/>
    </row>
    <row r="55" spans="1:5" x14ac:dyDescent="0.15">
      <c r="A55" s="8">
        <v>46021</v>
      </c>
      <c r="B55" t="s">
        <v>6</v>
      </c>
      <c r="C55" s="29" t="s">
        <v>40</v>
      </c>
      <c r="E55" s="8"/>
    </row>
    <row r="56" spans="1:5" x14ac:dyDescent="0.15">
      <c r="A56" s="8">
        <v>46022</v>
      </c>
      <c r="B56" t="s">
        <v>7</v>
      </c>
      <c r="C56" s="29" t="s">
        <v>40</v>
      </c>
      <c r="E56" s="8"/>
    </row>
    <row r="57" spans="1:5" x14ac:dyDescent="0.15">
      <c r="A57" s="8">
        <v>46023</v>
      </c>
      <c r="B57" t="s">
        <v>8</v>
      </c>
      <c r="C57" t="s">
        <v>21</v>
      </c>
      <c r="E57" s="8"/>
    </row>
    <row r="58" spans="1:5" x14ac:dyDescent="0.15">
      <c r="A58" s="8">
        <v>46024</v>
      </c>
      <c r="B58" t="s">
        <v>9</v>
      </c>
      <c r="C58" s="29" t="s">
        <v>40</v>
      </c>
      <c r="E58" s="8"/>
    </row>
    <row r="59" spans="1:5" x14ac:dyDescent="0.15">
      <c r="A59" s="8">
        <v>46025</v>
      </c>
      <c r="B59" t="s">
        <v>10</v>
      </c>
      <c r="C59" s="29" t="s">
        <v>40</v>
      </c>
      <c r="E59" s="8"/>
    </row>
    <row r="60" spans="1:5" x14ac:dyDescent="0.15">
      <c r="A60" s="8">
        <v>46034</v>
      </c>
      <c r="B60" t="s">
        <v>5</v>
      </c>
      <c r="C60" t="s">
        <v>22</v>
      </c>
      <c r="E60" s="8"/>
    </row>
    <row r="61" spans="1:5" x14ac:dyDescent="0.15">
      <c r="A61" s="8">
        <v>46064</v>
      </c>
      <c r="B61" t="s">
        <v>7</v>
      </c>
      <c r="C61" t="s">
        <v>23</v>
      </c>
      <c r="E61" s="8"/>
    </row>
    <row r="62" spans="1:5" x14ac:dyDescent="0.15">
      <c r="A62" s="8">
        <v>46076</v>
      </c>
      <c r="B62" t="s">
        <v>5</v>
      </c>
      <c r="C62" t="s">
        <v>37</v>
      </c>
      <c r="E62" s="8"/>
    </row>
    <row r="63" spans="1:5" x14ac:dyDescent="0.15">
      <c r="A63" s="8">
        <v>46101</v>
      </c>
      <c r="B63" t="s">
        <v>9</v>
      </c>
      <c r="C63" t="s">
        <v>25</v>
      </c>
      <c r="E63" s="8"/>
    </row>
    <row r="64" spans="1:5" x14ac:dyDescent="0.15">
      <c r="A64" s="8">
        <v>46141</v>
      </c>
      <c r="B64" t="s">
        <v>7</v>
      </c>
      <c r="C64" t="s">
        <v>26</v>
      </c>
      <c r="E64" s="8"/>
    </row>
    <row r="65" spans="1:5" x14ac:dyDescent="0.15">
      <c r="A65" s="8">
        <v>46145</v>
      </c>
      <c r="B65" t="s">
        <v>4</v>
      </c>
      <c r="C65" t="s">
        <v>27</v>
      </c>
      <c r="E65" s="8"/>
    </row>
    <row r="66" spans="1:5" x14ac:dyDescent="0.15">
      <c r="A66" s="8">
        <v>46146</v>
      </c>
      <c r="B66" t="s">
        <v>5</v>
      </c>
      <c r="C66" t="s">
        <v>28</v>
      </c>
      <c r="E66" s="8"/>
    </row>
    <row r="67" spans="1:5" x14ac:dyDescent="0.15">
      <c r="A67" s="8">
        <v>46147</v>
      </c>
      <c r="B67" t="s">
        <v>6</v>
      </c>
      <c r="C67" t="s">
        <v>29</v>
      </c>
      <c r="E67" s="8"/>
    </row>
    <row r="68" spans="1:5" x14ac:dyDescent="0.15">
      <c r="A68" s="8">
        <v>46148</v>
      </c>
      <c r="B68" t="s">
        <v>7</v>
      </c>
      <c r="C68" t="s">
        <v>24</v>
      </c>
      <c r="E68" s="8"/>
    </row>
    <row r="69" spans="1:5" x14ac:dyDescent="0.15">
      <c r="A69" s="8">
        <v>46223</v>
      </c>
      <c r="B69" t="s">
        <v>5</v>
      </c>
      <c r="C69" t="s">
        <v>30</v>
      </c>
    </row>
    <row r="70" spans="1:5" x14ac:dyDescent="0.15">
      <c r="A70" s="8">
        <v>46245</v>
      </c>
      <c r="B70" t="s">
        <v>6</v>
      </c>
      <c r="C70" t="s">
        <v>31</v>
      </c>
      <c r="E70" s="8"/>
    </row>
    <row r="71" spans="1:5" x14ac:dyDescent="0.15">
      <c r="A71" s="8">
        <v>46286</v>
      </c>
      <c r="B71" t="s">
        <v>5</v>
      </c>
      <c r="C71" t="s">
        <v>32</v>
      </c>
      <c r="E71" s="8"/>
    </row>
    <row r="72" spans="1:5" x14ac:dyDescent="0.15">
      <c r="A72" s="8">
        <v>46287</v>
      </c>
      <c r="B72" t="s">
        <v>6</v>
      </c>
      <c r="C72" t="s">
        <v>43</v>
      </c>
      <c r="E72" s="8"/>
    </row>
    <row r="73" spans="1:5" x14ac:dyDescent="0.15">
      <c r="A73" s="8">
        <v>46288</v>
      </c>
      <c r="B73" t="s">
        <v>7</v>
      </c>
      <c r="C73" t="s">
        <v>33</v>
      </c>
      <c r="E73" s="8"/>
    </row>
    <row r="74" spans="1:5" x14ac:dyDescent="0.15">
      <c r="A74" s="8">
        <v>46307</v>
      </c>
      <c r="B74" t="s">
        <v>5</v>
      </c>
      <c r="C74" s="28" t="s">
        <v>44</v>
      </c>
      <c r="E74" s="8"/>
    </row>
    <row r="75" spans="1:5" x14ac:dyDescent="0.15">
      <c r="A75" s="8">
        <v>46329</v>
      </c>
      <c r="B75" t="s">
        <v>6</v>
      </c>
      <c r="C75" s="28" t="s">
        <v>35</v>
      </c>
      <c r="E75" s="8"/>
    </row>
    <row r="76" spans="1:5" x14ac:dyDescent="0.15">
      <c r="A76" s="8">
        <v>46349</v>
      </c>
      <c r="B76" t="s">
        <v>5</v>
      </c>
      <c r="C76" s="28" t="s">
        <v>36</v>
      </c>
      <c r="E76" s="8"/>
    </row>
    <row r="77" spans="1:5" x14ac:dyDescent="0.15">
      <c r="A77" s="8">
        <v>46385</v>
      </c>
      <c r="B77" t="s">
        <v>6</v>
      </c>
      <c r="C77" s="29" t="s">
        <v>40</v>
      </c>
      <c r="E77" s="8"/>
    </row>
    <row r="78" spans="1:5" x14ac:dyDescent="0.15">
      <c r="A78" s="8">
        <v>46386</v>
      </c>
      <c r="B78" t="s">
        <v>7</v>
      </c>
      <c r="C78" s="29" t="s">
        <v>40</v>
      </c>
      <c r="E78" s="8"/>
    </row>
    <row r="79" spans="1:5" x14ac:dyDescent="0.15">
      <c r="A79" s="8">
        <v>46387</v>
      </c>
      <c r="B79" t="s">
        <v>8</v>
      </c>
      <c r="C79" s="29" t="s">
        <v>40</v>
      </c>
      <c r="E79" s="8"/>
    </row>
    <row r="80" spans="1:5" x14ac:dyDescent="0.15">
      <c r="A80" s="8">
        <v>46388</v>
      </c>
      <c r="B80" t="s">
        <v>9</v>
      </c>
      <c r="C80" s="28" t="s">
        <v>21</v>
      </c>
      <c r="E80" s="8"/>
    </row>
    <row r="81" spans="1:5" x14ac:dyDescent="0.15">
      <c r="A81" s="8">
        <v>46389</v>
      </c>
      <c r="B81" t="s">
        <v>10</v>
      </c>
      <c r="C81" s="29" t="s">
        <v>40</v>
      </c>
      <c r="E81" s="8"/>
    </row>
    <row r="82" spans="1:5" x14ac:dyDescent="0.15">
      <c r="A82" s="8">
        <v>46390</v>
      </c>
      <c r="B82" t="s">
        <v>4</v>
      </c>
      <c r="C82" s="29" t="s">
        <v>40</v>
      </c>
      <c r="E82" s="8"/>
    </row>
    <row r="83" spans="1:5" x14ac:dyDescent="0.15">
      <c r="A83" s="8">
        <v>46398</v>
      </c>
      <c r="B83" t="s">
        <v>5</v>
      </c>
      <c r="C83" s="28" t="s">
        <v>22</v>
      </c>
      <c r="E83" s="8"/>
    </row>
    <row r="84" spans="1:5" x14ac:dyDescent="0.15">
      <c r="A84" s="8">
        <v>46429</v>
      </c>
      <c r="B84" t="s">
        <v>8</v>
      </c>
      <c r="C84" s="28" t="s">
        <v>23</v>
      </c>
      <c r="E84" s="8"/>
    </row>
    <row r="85" spans="1:5" x14ac:dyDescent="0.15">
      <c r="A85" s="8">
        <v>46441</v>
      </c>
      <c r="B85" t="s">
        <v>6</v>
      </c>
      <c r="C85" s="28" t="s">
        <v>37</v>
      </c>
      <c r="E85" s="8"/>
    </row>
    <row r="86" spans="1:5" x14ac:dyDescent="0.15">
      <c r="A86" s="8">
        <v>46467</v>
      </c>
      <c r="B86" t="s">
        <v>4</v>
      </c>
      <c r="C86" s="28" t="s">
        <v>25</v>
      </c>
      <c r="E86" s="8"/>
    </row>
    <row r="87" spans="1:5" x14ac:dyDescent="0.15">
      <c r="A87" s="8">
        <v>46468</v>
      </c>
      <c r="B87" t="s">
        <v>5</v>
      </c>
      <c r="C87" s="28" t="s">
        <v>79</v>
      </c>
      <c r="E87" s="8"/>
    </row>
    <row r="88" spans="1:5" x14ac:dyDescent="0.15">
      <c r="A88" s="8">
        <v>46506</v>
      </c>
      <c r="B88" t="s">
        <v>8</v>
      </c>
      <c r="C88" s="28" t="s">
        <v>26</v>
      </c>
      <c r="E88" s="8"/>
    </row>
    <row r="89" spans="1:5" x14ac:dyDescent="0.15">
      <c r="A89" s="8">
        <v>46510</v>
      </c>
      <c r="B89" t="s">
        <v>5</v>
      </c>
      <c r="C89" s="28" t="s">
        <v>27</v>
      </c>
      <c r="E89" s="8"/>
    </row>
    <row r="90" spans="1:5" x14ac:dyDescent="0.15">
      <c r="A90" s="8">
        <v>46511</v>
      </c>
      <c r="B90" t="s">
        <v>6</v>
      </c>
      <c r="C90" s="28" t="s">
        <v>28</v>
      </c>
      <c r="E90" s="8"/>
    </row>
    <row r="91" spans="1:5" x14ac:dyDescent="0.15">
      <c r="A91" s="8">
        <v>46512</v>
      </c>
      <c r="B91" t="s">
        <v>7</v>
      </c>
      <c r="C91" s="28" t="s">
        <v>29</v>
      </c>
      <c r="E91" s="8"/>
    </row>
    <row r="92" spans="1:5" x14ac:dyDescent="0.15">
      <c r="A92" s="8">
        <v>46587</v>
      </c>
      <c r="B92" t="s">
        <v>5</v>
      </c>
      <c r="C92" s="28" t="s">
        <v>30</v>
      </c>
      <c r="E92" s="8"/>
    </row>
    <row r="93" spans="1:5" x14ac:dyDescent="0.15">
      <c r="A93" s="8">
        <v>46610</v>
      </c>
      <c r="B93" t="s">
        <v>7</v>
      </c>
      <c r="C93" s="28" t="s">
        <v>31</v>
      </c>
    </row>
    <row r="94" spans="1:5" x14ac:dyDescent="0.15">
      <c r="A94" s="8">
        <v>46650</v>
      </c>
      <c r="B94" t="s">
        <v>5</v>
      </c>
      <c r="C94" s="28" t="s">
        <v>32</v>
      </c>
      <c r="E94" s="8"/>
    </row>
    <row r="95" spans="1:5" x14ac:dyDescent="0.15">
      <c r="A95" s="8">
        <v>46653</v>
      </c>
      <c r="B95" t="s">
        <v>8</v>
      </c>
      <c r="C95" s="28" t="s">
        <v>33</v>
      </c>
      <c r="E95" s="8"/>
    </row>
    <row r="96" spans="1:5" x14ac:dyDescent="0.15">
      <c r="A96" s="8">
        <v>46671</v>
      </c>
      <c r="B96" t="s">
        <v>5</v>
      </c>
      <c r="C96" s="28" t="s">
        <v>44</v>
      </c>
      <c r="E96" s="8"/>
    </row>
    <row r="97" spans="1:5" x14ac:dyDescent="0.15">
      <c r="A97" s="8">
        <v>46694</v>
      </c>
      <c r="B97" t="s">
        <v>7</v>
      </c>
      <c r="C97" s="28" t="s">
        <v>35</v>
      </c>
      <c r="E97" s="8"/>
    </row>
    <row r="98" spans="1:5" x14ac:dyDescent="0.15">
      <c r="A98" s="8">
        <v>46714</v>
      </c>
      <c r="B98" t="s">
        <v>6</v>
      </c>
      <c r="C98" s="28" t="s">
        <v>36</v>
      </c>
      <c r="E98" s="8"/>
    </row>
    <row r="99" spans="1:5" x14ac:dyDescent="0.15">
      <c r="E99" s="8"/>
    </row>
    <row r="100" spans="1:5" x14ac:dyDescent="0.15">
      <c r="E100" s="8"/>
    </row>
    <row r="101" spans="1:5" x14ac:dyDescent="0.15">
      <c r="E101" s="8"/>
    </row>
    <row r="102" spans="1:5" x14ac:dyDescent="0.15">
      <c r="E102" s="8"/>
    </row>
    <row r="103" spans="1:5" x14ac:dyDescent="0.15">
      <c r="E103" s="8"/>
    </row>
    <row r="104" spans="1:5" x14ac:dyDescent="0.15">
      <c r="E104" s="8"/>
    </row>
    <row r="105" spans="1:5" x14ac:dyDescent="0.15">
      <c r="E105" s="8"/>
    </row>
    <row r="106" spans="1:5" x14ac:dyDescent="0.15">
      <c r="E106" s="8"/>
    </row>
    <row r="107" spans="1:5" x14ac:dyDescent="0.15">
      <c r="E107" s="8"/>
    </row>
    <row r="108" spans="1:5" x14ac:dyDescent="0.15">
      <c r="E108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廣野　大輔</cp:lastModifiedBy>
  <cp:lastPrinted>2024-09-06T12:05:24Z</cp:lastPrinted>
  <dcterms:created xsi:type="dcterms:W3CDTF">2018-06-04T08:39:32Z</dcterms:created>
  <dcterms:modified xsi:type="dcterms:W3CDTF">2024-09-06T12:05:37Z</dcterms:modified>
</cp:coreProperties>
</file>