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3.200\水道局\01総務課\008財務共通全般\公営企業に係る「経営比較分析表」の策定等について\H28分\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W10" i="4"/>
  <c r="I10" i="4"/>
  <c r="BB8" i="4"/>
  <c r="AL8" i="4"/>
  <c r="P8" i="4"/>
  <c r="B8" i="4"/>
  <c r="C10" i="5" l="1"/>
  <c r="D10" i="5"/>
  <c r="E10" i="5"/>
  <c r="B10" i="5"/>
</calcChain>
</file>

<file path=xl/sharedStrings.xml><?xml version="1.0" encoding="utf-8"?>
<sst xmlns="http://schemas.openxmlformats.org/spreadsheetml/2006/main" count="255" uniqueCount="124">
  <si>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</si>
  <si>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</si>
  <si>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</si>
  <si>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</si>
  <si>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</si>
  <si>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</si>
  <si>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</si>
  <si>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</si>
  <si>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</si>
  <si>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</si>
  <si>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</si>
  <si>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</si>
  <si>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</si>
  <si>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</si>
  <si>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</si>
  <si>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</si>
  <si>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</si>
  <si>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</si>
  <si>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</si>
  <si>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</si>
  <si>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</si>
  <si>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</si>
  <si>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</si>
  <si>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</si>
  <si>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</si>
  <si>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</si>
  <si>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</si>
  <si>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</si>
  <si>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</si>
  <si>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</si>
  <si>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</si>
  <si>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</si>
  <si>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</si>
  <si>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</si>
  <si>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</si>
  <si>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</si>
  <si>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</si>
  <si>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</si>
  <si>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</si>
  <si>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</si>
  <si>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</si>
  <si>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</si>
  <si>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</si>
  <si>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</si>
  <si>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</si>
  <si>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</si>
  <si>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</si>
  <si>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</si>
  <si>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</si>
  <si>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</si>
  <si>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</si>
  <si>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</si>
  <si>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</si>
  <si>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</si>
  <si>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</si>
  <si>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</si>
  <si>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</si>
  <si>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</si>
  <si>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</si>
  <si>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</si>
  <si>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</si>
  <si>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</si>
  <si>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</si>
  <si>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</si>
  <si>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</si>
  <si>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</si>
  <si>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</si>
  <si>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</si>
  <si>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</si>
  <si>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</si>
  <si>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</si>
  <si>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</si>
  <si>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</si>
  <si>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</si>
  <si>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</si>
  <si>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</si>
  <si>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</si>
  <si>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</si>
  <si>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</si>
  <si>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</si>
  <si>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</si>
  <si>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</si>
  <si>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</si>
  <si>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</si>
  <si>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</si>
  <si>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</si>
  <si>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</si>
  <si>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</si>
  <si>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</si>
  <si>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</si>
  <si>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</si>
  <si>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</si>
  <si>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</si>
  <si>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</si>
  <si>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</si>
  <si>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</si>
  <si>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</si>
  <si>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</si>
  <si>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</si>
  <si>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</si>
  <si>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</si>
  <si>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</si>
  <si>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</si>
  <si>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</si>
  <si>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</si>
  <si>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</si>
  <si>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</si>
  <si>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</si>
  <si>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</si>
  <si>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</si>
  <si>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</si>
  <si>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</si>
  <si>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</si>
  <si>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</si>
  <si>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</si>
  <si>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</si>
  <si>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</si>
  <si>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</si>
  <si>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</si>
  <si>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</si>
  <si>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</si>
  <si>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今後機器設備類の老朽化に伴い修繕費用が必要になってくると想定される。</t>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</si>
  <si>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</si>
  <si>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①収益的収支比率
　料金収入や一般会計からの繰入金等の総収益で総費用と地方債償還金を加えた費用を賄えているが、総収益の大半は一般会計からの繰入金に依存している状態である。
④企業債残高対事業規模比率
　料金収入に対する企業債残高の割合が類似団体の平均値を上回り、事業規模に対し投資規模が大きい。
⑤経費回収率
　汚水処理費の増加に伴い、使用料で回収すべき経費をほとんど使用料で賄えていない状況であり、比率も横ばいである。
⑥汚水処理原価
　汚水処理費の増加に伴い、有収水量１㎥あたりの汚水処理費用が増加し、類似団体の平均値に対して効率的な汚水処理が実施できているといえない状態である。
⑧水洗化率
　水洗便所を設置して汚水処理している人口の割合が100％で類似団体の平均値を上回っている。</t>
    <rPh sb="127" eb="129">
      <t>ウワマワ</t>
    </rPh>
    <rPh sb="131" eb="133">
      <t>ジギョウ</t>
    </rPh>
    <rPh sb="133" eb="135">
      <t>キボ</t>
    </rPh>
    <rPh sb="136" eb="137">
      <t>タイ</t>
    </rPh>
    <rPh sb="138" eb="140">
      <t>トウシ</t>
    </rPh>
    <rPh sb="140" eb="142">
      <t>キボ</t>
    </rPh>
    <rPh sb="143" eb="144">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</si>
</sst>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8565152"/>
        <c:axId val="26900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8565152"/>
        <c:axId val="269002840"/>
      </c:lineChart>
      <c:dateAx>
        <c:axId val="268565152"/>
        <c:scaling>
          <c:orientation val="minMax"/>
        </c:scaling>
        <c:delete val="1"/>
        <c:axPos val="b"/>
        <c:numFmt formatCode="ge" sourceLinked="1"/>
        <c:majorTickMark val="none"/>
        <c:minorTickMark val="none"/>
        <c:tickLblPos val="none"/>
        <c:crossAx val="269002840"/>
        <c:crosses val="autoZero"/>
        <c:auto val="1"/>
        <c:lblOffset val="100"/>
        <c:baseTimeUnit val="years"/>
      </c:dateAx>
      <c:valAx>
        <c:axId val="26900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5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9106512"/>
        <c:axId val="26910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59.5</c:v>
                </c:pt>
                <c:pt idx="2">
                  <c:v>53.84</c:v>
                </c:pt>
                <c:pt idx="3">
                  <c:v>60.25</c:v>
                </c:pt>
                <c:pt idx="4">
                  <c:v>61.94</c:v>
                </c:pt>
              </c:numCache>
            </c:numRef>
          </c:val>
          <c:smooth val="0"/>
        </c:ser>
        <c:dLbls>
          <c:showLegendKey val="0"/>
          <c:showVal val="0"/>
          <c:showCatName val="0"/>
          <c:showSerName val="0"/>
          <c:showPercent val="0"/>
          <c:showBubbleSize val="0"/>
        </c:dLbls>
        <c:marker val="1"/>
        <c:smooth val="0"/>
        <c:axId val="269106512"/>
        <c:axId val="269106904"/>
      </c:lineChart>
      <c:dateAx>
        <c:axId val="269106512"/>
        <c:scaling>
          <c:orientation val="minMax"/>
        </c:scaling>
        <c:delete val="1"/>
        <c:axPos val="b"/>
        <c:numFmt formatCode="ge" sourceLinked="1"/>
        <c:majorTickMark val="none"/>
        <c:minorTickMark val="none"/>
        <c:tickLblPos val="none"/>
        <c:crossAx val="269106904"/>
        <c:crosses val="autoZero"/>
        <c:auto val="1"/>
        <c:lblOffset val="100"/>
        <c:baseTimeUnit val="years"/>
      </c:dateAx>
      <c:valAx>
        <c:axId val="26910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10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9565688"/>
        <c:axId val="2695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92.37</c:v>
                </c:pt>
                <c:pt idx="2">
                  <c:v>95.04</c:v>
                </c:pt>
                <c:pt idx="3">
                  <c:v>95.26</c:v>
                </c:pt>
                <c:pt idx="4">
                  <c:v>94.14</c:v>
                </c:pt>
              </c:numCache>
            </c:numRef>
          </c:val>
          <c:smooth val="0"/>
        </c:ser>
        <c:dLbls>
          <c:showLegendKey val="0"/>
          <c:showVal val="0"/>
          <c:showCatName val="0"/>
          <c:showSerName val="0"/>
          <c:showPercent val="0"/>
          <c:showBubbleSize val="0"/>
        </c:dLbls>
        <c:marker val="1"/>
        <c:smooth val="0"/>
        <c:axId val="269565688"/>
        <c:axId val="269566080"/>
      </c:lineChart>
      <c:dateAx>
        <c:axId val="269565688"/>
        <c:scaling>
          <c:orientation val="minMax"/>
        </c:scaling>
        <c:delete val="1"/>
        <c:axPos val="b"/>
        <c:numFmt formatCode="ge" sourceLinked="1"/>
        <c:majorTickMark val="none"/>
        <c:minorTickMark val="none"/>
        <c:tickLblPos val="none"/>
        <c:crossAx val="269566080"/>
        <c:crosses val="autoZero"/>
        <c:auto val="1"/>
        <c:lblOffset val="100"/>
        <c:baseTimeUnit val="years"/>
      </c:dateAx>
      <c:valAx>
        <c:axId val="2695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56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100.01</c:v>
                </c:pt>
                <c:pt idx="1">
                  <c:v>100.01</c:v>
                </c:pt>
                <c:pt idx="2">
                  <c:v>100.01</c:v>
                </c:pt>
                <c:pt idx="3">
                  <c:v>100</c:v>
                </c:pt>
                <c:pt idx="4">
                  <c:v>100.02</c:v>
                </c:pt>
              </c:numCache>
            </c:numRef>
          </c:val>
        </c:ser>
        <c:dLbls>
          <c:showLegendKey val="0"/>
          <c:showVal val="0"/>
          <c:showCatName val="0"/>
          <c:showSerName val="0"/>
          <c:showPercent val="0"/>
          <c:showBubbleSize val="0"/>
        </c:dLbls>
        <c:gapWidth val="150"/>
        <c:axId val="268697416"/>
        <c:axId val="26869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697416"/>
        <c:axId val="268697800"/>
      </c:lineChart>
      <c:dateAx>
        <c:axId val="268697416"/>
        <c:scaling>
          <c:orientation val="minMax"/>
        </c:scaling>
        <c:delete val="1"/>
        <c:axPos val="b"/>
        <c:numFmt formatCode="ge" sourceLinked="1"/>
        <c:majorTickMark val="none"/>
        <c:minorTickMark val="none"/>
        <c:tickLblPos val="none"/>
        <c:crossAx val="268697800"/>
        <c:crosses val="autoZero"/>
        <c:auto val="1"/>
        <c:lblOffset val="100"/>
        <c:baseTimeUnit val="years"/>
      </c:dateAx>
      <c:valAx>
        <c:axId val="26869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697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343888"/>
        <c:axId val="26927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343888"/>
        <c:axId val="269278136"/>
      </c:lineChart>
      <c:dateAx>
        <c:axId val="269343888"/>
        <c:scaling>
          <c:orientation val="minMax"/>
        </c:scaling>
        <c:delete val="1"/>
        <c:axPos val="b"/>
        <c:numFmt formatCode="ge" sourceLinked="1"/>
        <c:majorTickMark val="none"/>
        <c:minorTickMark val="none"/>
        <c:tickLblPos val="none"/>
        <c:crossAx val="269278136"/>
        <c:crosses val="autoZero"/>
        <c:auto val="1"/>
        <c:lblOffset val="100"/>
        <c:baseTimeUnit val="years"/>
      </c:dateAx>
      <c:valAx>
        <c:axId val="26927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4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352248"/>
        <c:axId val="26770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352248"/>
        <c:axId val="267700424"/>
      </c:lineChart>
      <c:dateAx>
        <c:axId val="269352248"/>
        <c:scaling>
          <c:orientation val="minMax"/>
        </c:scaling>
        <c:delete val="1"/>
        <c:axPos val="b"/>
        <c:numFmt formatCode="ge" sourceLinked="1"/>
        <c:majorTickMark val="none"/>
        <c:minorTickMark val="none"/>
        <c:tickLblPos val="none"/>
        <c:crossAx val="267700424"/>
        <c:crosses val="autoZero"/>
        <c:auto val="1"/>
        <c:lblOffset val="100"/>
        <c:baseTimeUnit val="years"/>
      </c:dateAx>
      <c:valAx>
        <c:axId val="26770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5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7704344"/>
        <c:axId val="2677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7704344"/>
        <c:axId val="267704736"/>
      </c:lineChart>
      <c:dateAx>
        <c:axId val="267704344"/>
        <c:scaling>
          <c:orientation val="minMax"/>
        </c:scaling>
        <c:delete val="1"/>
        <c:axPos val="b"/>
        <c:numFmt formatCode="ge" sourceLinked="1"/>
        <c:majorTickMark val="none"/>
        <c:minorTickMark val="none"/>
        <c:tickLblPos val="none"/>
        <c:crossAx val="267704736"/>
        <c:crosses val="autoZero"/>
        <c:auto val="1"/>
        <c:lblOffset val="100"/>
        <c:baseTimeUnit val="years"/>
      </c:dateAx>
      <c:valAx>
        <c:axId val="2677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0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9531040"/>
        <c:axId val="26953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9531040"/>
        <c:axId val="269531432"/>
      </c:lineChart>
      <c:dateAx>
        <c:axId val="269531040"/>
        <c:scaling>
          <c:orientation val="minMax"/>
        </c:scaling>
        <c:delete val="1"/>
        <c:axPos val="b"/>
        <c:numFmt formatCode="ge" sourceLinked="1"/>
        <c:majorTickMark val="none"/>
        <c:minorTickMark val="none"/>
        <c:tickLblPos val="none"/>
        <c:crossAx val="269531432"/>
        <c:crosses val="autoZero"/>
        <c:auto val="1"/>
        <c:lblOffset val="100"/>
        <c:baseTimeUnit val="years"/>
      </c:dateAx>
      <c:valAx>
        <c:axId val="26953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5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359.92</c:v>
                </c:pt>
                <c:pt idx="1">
                  <c:v>355.96</c:v>
                </c:pt>
                <c:pt idx="2">
                  <c:v>333.12</c:v>
                </c:pt>
                <c:pt idx="3">
                  <c:v>329.09</c:v>
                </c:pt>
                <c:pt idx="4">
                  <c:v>339.46</c:v>
                </c:pt>
              </c:numCache>
            </c:numRef>
          </c:val>
        </c:ser>
        <c:dLbls>
          <c:showLegendKey val="0"/>
          <c:showVal val="0"/>
          <c:showCatName val="0"/>
          <c:showSerName val="0"/>
          <c:showPercent val="0"/>
          <c:showBubbleSize val="0"/>
        </c:dLbls>
        <c:gapWidth val="150"/>
        <c:axId val="269532608"/>
        <c:axId val="26953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232.83</c:v>
                </c:pt>
                <c:pt idx="2">
                  <c:v>261.08</c:v>
                </c:pt>
                <c:pt idx="3">
                  <c:v>241.49</c:v>
                </c:pt>
                <c:pt idx="4">
                  <c:v>248.44</c:v>
                </c:pt>
              </c:numCache>
            </c:numRef>
          </c:val>
          <c:smooth val="0"/>
        </c:ser>
        <c:dLbls>
          <c:showLegendKey val="0"/>
          <c:showVal val="0"/>
          <c:showCatName val="0"/>
          <c:showSerName val="0"/>
          <c:showPercent val="0"/>
          <c:showBubbleSize val="0"/>
        </c:dLbls>
        <c:marker val="1"/>
        <c:smooth val="0"/>
        <c:axId val="269532608"/>
        <c:axId val="269533000"/>
      </c:lineChart>
      <c:dateAx>
        <c:axId val="269532608"/>
        <c:scaling>
          <c:orientation val="minMax"/>
        </c:scaling>
        <c:delete val="1"/>
        <c:axPos val="b"/>
        <c:numFmt formatCode="ge" sourceLinked="1"/>
        <c:majorTickMark val="none"/>
        <c:minorTickMark val="none"/>
        <c:tickLblPos val="none"/>
        <c:crossAx val="269533000"/>
        <c:crosses val="autoZero"/>
        <c:auto val="1"/>
        <c:lblOffset val="100"/>
        <c:baseTimeUnit val="years"/>
      </c:dateAx>
      <c:valAx>
        <c:axId val="26953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5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57.04</c:v>
                </c:pt>
                <c:pt idx="1">
                  <c:v>56.09</c:v>
                </c:pt>
                <c:pt idx="2">
                  <c:v>55.87</c:v>
                </c:pt>
                <c:pt idx="3">
                  <c:v>57.03</c:v>
                </c:pt>
                <c:pt idx="4">
                  <c:v>56.52</c:v>
                </c:pt>
              </c:numCache>
            </c:numRef>
          </c:val>
        </c:ser>
        <c:dLbls>
          <c:showLegendKey val="0"/>
          <c:showVal val="0"/>
          <c:showCatName val="0"/>
          <c:showSerName val="0"/>
          <c:showPercent val="0"/>
          <c:showBubbleSize val="0"/>
        </c:dLbls>
        <c:gapWidth val="150"/>
        <c:axId val="267705912"/>
        <c:axId val="26770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67.92</c:v>
                </c:pt>
                <c:pt idx="2">
                  <c:v>68.61</c:v>
                </c:pt>
                <c:pt idx="3">
                  <c:v>65.7</c:v>
                </c:pt>
                <c:pt idx="4">
                  <c:v>66.73</c:v>
                </c:pt>
              </c:numCache>
            </c:numRef>
          </c:val>
          <c:smooth val="0"/>
        </c:ser>
        <c:dLbls>
          <c:showLegendKey val="0"/>
          <c:showVal val="0"/>
          <c:showCatName val="0"/>
          <c:showSerName val="0"/>
          <c:showPercent val="0"/>
          <c:showBubbleSize val="0"/>
        </c:dLbls>
        <c:marker val="1"/>
        <c:smooth val="0"/>
        <c:axId val="267705912"/>
        <c:axId val="267703952"/>
      </c:lineChart>
      <c:dateAx>
        <c:axId val="267705912"/>
        <c:scaling>
          <c:orientation val="minMax"/>
        </c:scaling>
        <c:delete val="1"/>
        <c:axPos val="b"/>
        <c:numFmt formatCode="ge" sourceLinked="1"/>
        <c:majorTickMark val="none"/>
        <c:minorTickMark val="none"/>
        <c:tickLblPos val="none"/>
        <c:crossAx val="267703952"/>
        <c:crosses val="autoZero"/>
        <c:auto val="1"/>
        <c:lblOffset val="100"/>
        <c:baseTimeUnit val="years"/>
      </c:dateAx>
      <c:valAx>
        <c:axId val="26770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0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261.83999999999997</c:v>
                </c:pt>
                <c:pt idx="1">
                  <c:v>267.07</c:v>
                </c:pt>
                <c:pt idx="2">
                  <c:v>274.17</c:v>
                </c:pt>
                <c:pt idx="3">
                  <c:v>269.63</c:v>
                </c:pt>
                <c:pt idx="4">
                  <c:v>270.75</c:v>
                </c:pt>
              </c:numCache>
            </c:numRef>
          </c:val>
        </c:ser>
        <c:dLbls>
          <c:showLegendKey val="0"/>
          <c:showVal val="0"/>
          <c:showCatName val="0"/>
          <c:showSerName val="0"/>
          <c:showPercent val="0"/>
          <c:showBubbleSize val="0"/>
        </c:dLbls>
        <c:gapWidth val="150"/>
        <c:axId val="267702776"/>
        <c:axId val="2695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229.12</c:v>
                </c:pt>
                <c:pt idx="2">
                  <c:v>241.18</c:v>
                </c:pt>
                <c:pt idx="3">
                  <c:v>247.94</c:v>
                </c:pt>
                <c:pt idx="4">
                  <c:v>241.29</c:v>
                </c:pt>
              </c:numCache>
            </c:numRef>
          </c:val>
          <c:smooth val="0"/>
        </c:ser>
        <c:dLbls>
          <c:showLegendKey val="0"/>
          <c:showVal val="0"/>
          <c:showCatName val="0"/>
          <c:showSerName val="0"/>
          <c:showPercent val="0"/>
          <c:showBubbleSize val="0"/>
        </c:dLbls>
        <c:marker val="1"/>
        <c:smooth val="0"/>
        <c:axId val="267702776"/>
        <c:axId val="269534176"/>
      </c:lineChart>
      <c:dateAx>
        <c:axId val="267702776"/>
        <c:scaling>
          <c:orientation val="minMax"/>
        </c:scaling>
        <c:delete val="1"/>
        <c:axPos val="b"/>
        <c:numFmt formatCode="ge" sourceLinked="1"/>
        <c:majorTickMark val="none"/>
        <c:minorTickMark val="none"/>
        <c:tickLblPos val="none"/>
        <c:crossAx val="269534176"/>
        <c:crosses val="autoZero"/>
        <c:auto val="1"/>
        <c:lblOffset val="100"/>
        <c:baseTimeUnit val="years"/>
      </c:dateAx>
      <c:valAx>
        <c:axId val="2695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70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J32" sqref="BJ3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c r="AE8" s="49"/>
      <c r="AF8" s="49"/>
      <c r="AG8" s="49"/>
      <c r="AH8" s="49"/>
      <c r="AI8" s="49"/>
      <c r="AJ8" s="49"/>
      <c r="AK8" s="4"/>
      <c r="AL8" s="50">
        <f>データ!S6</f>
        <v>39973</v>
      </c>
      <c r="AM8" s="50"/>
      <c r="AN8" s="50"/>
      <c r="AO8" s="50"/>
      <c r="AP8" s="50"/>
      <c r="AQ8" s="50"/>
      <c r="AR8" s="50"/>
      <c r="AS8" s="50"/>
      <c r="AT8" s="45">
        <f>データ!T6</f>
        <v>553.17999999999995</v>
      </c>
      <c r="AU8" s="45"/>
      <c r="AV8" s="45"/>
      <c r="AW8" s="45"/>
      <c r="AX8" s="45"/>
      <c r="AY8" s="45"/>
      <c r="AZ8" s="45"/>
      <c r="BA8" s="45"/>
      <c r="BB8" s="45">
        <f>データ!U6</f>
        <v>72.260000000000005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21.44</v>
      </c>
      <c r="Q10" s="45"/>
      <c r="R10" s="45"/>
      <c r="S10" s="45"/>
      <c r="T10" s="45"/>
      <c r="U10" s="45"/>
      <c r="V10" s="45"/>
      <c r="W10" s="45">
        <f>データ!Q6</f>
        <v>100</v>
      </c>
      <c r="X10" s="45"/>
      <c r="Y10" s="45"/>
      <c r="Z10" s="45"/>
      <c r="AA10" s="45"/>
      <c r="AB10" s="45"/>
      <c r="AC10" s="45"/>
      <c r="AD10" s="50">
        <f>データ!R6</f>
        <v>2678</v>
      </c>
      <c r="AE10" s="50"/>
      <c r="AF10" s="50"/>
      <c r="AG10" s="50"/>
      <c r="AH10" s="50"/>
      <c r="AI10" s="50"/>
      <c r="AJ10" s="50"/>
      <c r="AK10" s="2"/>
      <c r="AL10" s="50">
        <f>データ!V6</f>
        <v>8514</v>
      </c>
      <c r="AM10" s="50"/>
      <c r="AN10" s="50"/>
      <c r="AO10" s="50"/>
      <c r="AP10" s="50"/>
      <c r="AQ10" s="50"/>
      <c r="AR10" s="50"/>
      <c r="AS10" s="50"/>
      <c r="AT10" s="45">
        <f>データ!W6</f>
        <v>435.17</v>
      </c>
      <c r="AU10" s="45"/>
      <c r="AV10" s="45"/>
      <c r="AW10" s="45"/>
      <c r="AX10" s="45"/>
      <c r="AY10" s="45"/>
      <c r="AZ10" s="45"/>
      <c r="BA10" s="45"/>
      <c r="BB10" s="45">
        <f>データ!X6</f>
        <v>19.559999999999999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18</v>
      </c>
      <c r="F6" s="33">
        <f t="shared" si="3"/>
        <v>0</v>
      </c>
      <c r="G6" s="33">
        <f t="shared" si="3"/>
        <v>0</v>
      </c>
      <c r="H6" s="33" t="str">
        <f t="shared" si="3"/>
        <v>島根県　雲南市</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21.44</v>
      </c>
      <c r="Q6" s="34">
        <f t="shared" si="3"/>
        <v>100</v>
      </c>
      <c r="R6" s="34">
        <f t="shared" si="3"/>
        <v>2678</v>
      </c>
      <c r="S6" s="34">
        <f t="shared" si="3"/>
        <v>39973</v>
      </c>
      <c r="T6" s="34">
        <f t="shared" si="3"/>
        <v>553.17999999999995</v>
      </c>
      <c r="U6" s="34">
        <f t="shared" si="3"/>
        <v>72.260000000000005</v>
      </c>
      <c r="V6" s="34">
        <f t="shared" si="3"/>
        <v>8514</v>
      </c>
      <c r="W6" s="34">
        <f t="shared" si="3"/>
        <v>435.17</v>
      </c>
      <c r="X6" s="34">
        <f t="shared" si="3"/>
        <v>19.559999999999999</v>
      </c>
      <c r="Y6" s="35">
        <f>IF(Y7="",NA(),Y7)</f>
        <v>100.01</v>
      </c>
      <c r="Z6" s="35">
        <f t="shared" ref="Z6:AH6" si="4">IF(Z7="",NA(),Z7)</f>
        <v>100.01</v>
      </c>
      <c r="AA6" s="35">
        <f t="shared" si="4"/>
        <v>100.01</v>
      </c>
      <c r="AB6" s="35">
        <f t="shared" si="4"/>
        <v>100</v>
      </c>
      <c r="AC6" s="35">
        <f t="shared" si="4"/>
        <v>100.02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359.92</v>
      </c>
      <c r="BG6" s="35">
        <f t="shared" ref="BG6:BO6" si="7">IF(BG7="",NA(),BG7)</f>
        <v>355.96</v>
      </c>
      <c r="BH6" s="35">
        <f t="shared" si="7"/>
        <v>333.12</v>
      </c>
      <c r="BI6" s="35">
        <f t="shared" si="7"/>
        <v>329.09</v>
      </c>
      <c r="BJ6" s="35">
        <f t="shared" si="7"/>
        <v>339.46</v>
      </c>
      <c r="BK6" s="35">
        <f t="shared" si="7"/>
        <v>430.64</v>
      </c>
      <c r="BL6" s="35">
        <f t="shared" si="7"/>
        <v>232.83</v>
      </c>
      <c r="BM6" s="35">
        <f t="shared" si="7"/>
        <v>261.08</v>
      </c>
      <c r="BN6" s="35">
        <f t="shared" si="7"/>
        <v>241.49</v>
      </c>
      <c r="BO6" s="35">
        <f t="shared" si="7"/>
        <v>248.44</v>
      </c>
      <c r="BP6" s="34" t="str">
        <f>IF(BP7="","",IF(BP7="-","【-】","【"&amp;SUBSTITUTE(TEXT(BP7,"#,##0.00"),"-","△")&amp;"】"))</f>
        <v>【346.13】</v>
      </c>
      <c r="BQ6" s="35">
        <f>IF(BQ7="",NA(),BQ7)</f>
        <v>57.04</v>
      </c>
      <c r="BR6" s="35">
        <f t="shared" ref="BR6:BZ6" si="8">IF(BR7="",NA(),BR7)</f>
        <v>56.09</v>
      </c>
      <c r="BS6" s="35">
        <f t="shared" si="8"/>
        <v>55.87</v>
      </c>
      <c r="BT6" s="35">
        <f t="shared" si="8"/>
        <v>57.03</v>
      </c>
      <c r="BU6" s="35">
        <f t="shared" si="8"/>
        <v>56.52</v>
      </c>
      <c r="BV6" s="35">
        <f t="shared" si="8"/>
        <v>58.78</v>
      </c>
      <c r="BW6" s="35">
        <f t="shared" si="8"/>
        <v>67.92</v>
      </c>
      <c r="BX6" s="35">
        <f t="shared" si="8"/>
        <v>68.61</v>
      </c>
      <c r="BY6" s="35">
        <f t="shared" si="8"/>
        <v>65.7</v>
      </c>
      <c r="BZ6" s="35">
        <f t="shared" si="8"/>
        <v>66.73</v>
      </c>
      <c r="CA6" s="34" t="str">
        <f>IF(CA7="","",IF(CA7="-","【-】","【"&amp;SUBSTITUTE(TEXT(CA7,"#,##0.00"),"-","△")&amp;"】"))</f>
        <v>【59.83】</v>
      </c>
      <c r="CB6" s="35">
        <f>IF(CB7="",NA(),CB7)</f>
        <v>261.83999999999997</v>
      </c>
      <c r="CC6" s="35">
        <f t="shared" ref="CC6:CK6" si="9">IF(CC7="",NA(),CC7)</f>
        <v>267.07</v>
      </c>
      <c r="CD6" s="35">
        <f t="shared" si="9"/>
        <v>274.17</v>
      </c>
      <c r="CE6" s="35">
        <f t="shared" si="9"/>
        <v>269.63</v>
      </c>
      <c r="CF6" s="35">
        <f t="shared" si="9"/>
        <v>270.75</v>
      </c>
      <c r="CG6" s="35">
        <f t="shared" si="9"/>
        <v>257.02999999999997</v>
      </c>
      <c r="CH6" s="35">
        <f t="shared" si="9"/>
        <v>229.12</v>
      </c>
      <c r="CI6" s="35">
        <f t="shared" si="9"/>
        <v>241.18</v>
      </c>
      <c r="CJ6" s="35">
        <f t="shared" si="9"/>
        <v>247.94</v>
      </c>
      <c r="CK6" s="35">
        <f t="shared" si="9"/>
        <v>241.29</v>
      </c>
      <c r="CL6" s="34" t="str">
        <f>IF(CL7="","",IF(CL7="-","【-】","【"&amp;SUBSTITUTE(TEXT(CL7,"#,##0.00"),"-","△")&amp;"】"))</f>
        <v>【268.69】</v>
      </c>
      <c r="CM6" s="35" t="str">
        <f>IF(CM7="",NA(),CM7)</f>
        <v>-</v>
      </c>
      <c r="CN6" s="35" t="str">
        <f t="shared" ref="CN6:CV6" si="10">IF(CN7="",NA(),CN7)</f>
        <v>-</v>
      </c>
      <c r="CO6" s="35" t="str">
        <f t="shared" si="10"/>
        <v>-</v>
      </c>
      <c r="CP6" s="35" t="str">
        <f t="shared" si="10"/>
        <v>-</v>
      </c>
      <c r="CQ6" s="35" t="str">
        <f t="shared" si="10"/>
        <v>-</v>
      </c>
      <c r="CR6" s="35">
        <f t="shared" si="10"/>
        <v>61.93</v>
      </c>
      <c r="CS6" s="35">
        <f t="shared" si="10"/>
        <v>59.5</v>
      </c>
      <c r="CT6" s="35">
        <f t="shared" si="10"/>
        <v>53.84</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92.37</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322091</v>
      </c>
      <c r="D7" s="37">
        <v>47</v>
      </c>
      <c r="E7" s="37">
        <v>18</v>
      </c>
      <c r="F7" s="37">
        <v>0</v>
      </c>
      <c r="G7" s="37">
        <v>0</v>
      </c>
      <c r="H7" s="37" t="s">
        <v>109</v>
      </c>
      <c r="I7" s="37" t="s">
        <v>110</v>
      </c>
      <c r="J7" s="37" t="s">
        <v>111</v>
      </c>
      <c r="K7" s="37" t="s">
        <v>112</v>
      </c>
      <c r="L7" s="37" t="s">
        <v>113</v>
      </c>
      <c r="M7" s="37"/>
      <c r="N7" s="38" t="s">
        <v>114</v>
      </c>
      <c r="O7" s="38" t="s">
        <v>115</v>
      </c>
      <c r="P7" s="38">
        <v>21.44</v>
      </c>
      <c r="Q7" s="38">
        <v>100</v>
      </c>
      <c r="R7" s="38">
        <v>2678</v>
      </c>
      <c r="S7" s="38">
        <v>39973</v>
      </c>
      <c r="T7" s="38">
        <v>553.17999999999995</v>
      </c>
      <c r="U7" s="38">
        <v>72.260000000000005</v>
      </c>
      <c r="V7" s="38">
        <v>8514</v>
      </c>
      <c r="W7" s="38">
        <v>435.17</v>
      </c>
      <c r="X7" s="38">
        <v>19.559999999999999</v>
      </c>
      <c r="Y7" s="38">
        <v>100.01</v>
      </c>
      <c r="Z7" s="38">
        <v>100.01</v>
      </c>
      <c r="AA7" s="38">
        <v>100.01</v>
      </c>
      <c r="AB7" s="38">
        <v>100</v>
      </c>
      <c r="AC7" s="38">
        <v>100.02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359.92</v>
      </c>
      <c r="BG7" s="38">
        <v>355.96</v>
      </c>
      <c r="BH7" s="38">
        <v>333.12</v>
      </c>
      <c r="BI7" s="38">
        <v>329.09</v>
      </c>
      <c r="BJ7" s="38">
        <v>339.46</v>
      </c>
      <c r="BK7" s="38">
        <v>430.64</v>
      </c>
      <c r="BL7" s="38">
        <v>232.83</v>
      </c>
      <c r="BM7" s="38">
        <v>261.08</v>
      </c>
      <c r="BN7" s="38">
        <v>241.49</v>
      </c>
      <c r="BO7" s="38">
        <v>248.44</v>
      </c>
      <c r="BP7" s="38">
        <v>346.13</v>
      </c>
      <c r="BQ7" s="38">
        <v>57.04</v>
      </c>
      <c r="BR7" s="38">
        <v>56.09</v>
      </c>
      <c r="BS7" s="38">
        <v>55.87</v>
      </c>
      <c r="BT7" s="38">
        <v>57.03</v>
      </c>
      <c r="BU7" s="38">
        <v>56.52</v>
      </c>
      <c r="BV7" s="38">
        <v>58.78</v>
      </c>
      <c r="BW7" s="38">
        <v>67.92</v>
      </c>
      <c r="BX7" s="38">
        <v>68.61</v>
      </c>
      <c r="BY7" s="38">
        <v>65.7</v>
      </c>
      <c r="BZ7" s="38">
        <v>66.73</v>
      </c>
      <c r="CA7" s="38">
        <v>59.83</v>
      </c>
      <c r="CB7" s="38">
        <v>261.83999999999997</v>
      </c>
      <c r="CC7" s="38">
        <v>267.07</v>
      </c>
      <c r="CD7" s="38">
        <v>274.17</v>
      </c>
      <c r="CE7" s="38">
        <v>269.63</v>
      </c>
      <c r="CF7" s="38">
        <v>270.75</v>
      </c>
      <c r="CG7" s="38">
        <v>257.02999999999997</v>
      </c>
      <c r="CH7" s="38">
        <v>229.12</v>
      </c>
      <c r="CI7" s="38">
        <v>241.18</v>
      </c>
      <c r="CJ7" s="38">
        <v>247.94</v>
      </c>
      <c r="CK7" s="38">
        <v>241.29</v>
      </c>
      <c r="CL7" s="38">
        <v>268.69</v>
      </c>
      <c r="CM7" s="38" t="s">
        <v>114</v>
      </c>
      <c r="CN7" s="38" t="s">
        <v>114</v>
      </c>
      <c r="CO7" s="38" t="s">
        <v>114</v>
      </c>
      <c r="CP7" s="38" t="s">
        <v>114</v>
      </c>
      <c r="CQ7" s="38" t="s">
        <v>114</v>
      </c>
      <c r="CR7" s="38">
        <v>61.93</v>
      </c>
      <c r="CS7" s="38">
        <v>59.5</v>
      </c>
      <c r="CT7" s="38">
        <v>53.84</v>
      </c>
      <c r="CU7" s="38">
        <v>60.25</v>
      </c>
      <c r="CV7" s="38">
        <v>61.94</v>
      </c>
      <c r="CW7" s="38">
        <v>61.71</v>
      </c>
      <c r="CX7" s="38">
        <v>100</v>
      </c>
      <c r="CY7" s="38">
        <v>100</v>
      </c>
      <c r="CZ7" s="38">
        <v>100</v>
      </c>
      <c r="DA7" s="38">
        <v>100</v>
      </c>
      <c r="DB7" s="38">
        <v>100</v>
      </c>
      <c r="DC7" s="38">
        <v>77.25</v>
      </c>
      <c r="DD7" s="38">
        <v>92.37</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2017-12-25T02:41:15Z</dcterms:created>
  <dcterms:modified xsi:type="dcterms:W3CDTF">2018-01-28T00:36:49Z</dcterms:modified>
  <cp:category/>
</cp:coreProperties>
</file>