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1.総務課\01総務課\008財務共通全般\公営企業に係る「経営比較分析表」の策定等について\H29分\下水\"/>
    </mc:Choice>
  </mc:AlternateContent>
  <workbookProtection workbookAlgorithmName="SHA-512" workbookHashValue="TxmfczKaQl5jtXbF8gSt7cX0TeyOZJdulpJIWlERxLIffyKbrGZwFW5jixbpW2TP9utg+oztv+cIq9XRaugIVA==" workbookSaltValue="yfnaRydKoLwWkybg/UgbW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<sst xmlns="http://schemas.openxmlformats.org/spreadsheetml/2006/main" count="240" uniqueCount="125">
  <si>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</si>
  <si>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</si>
  <si>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</si>
  <si>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</si>
  <si>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</si>
  <si>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</si>
  <si>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</si>
  <si>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</si>
  <si>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</si>
  <si>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</si>
  <si>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</si>
  <si>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</si>
  <si>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</si>
  <si>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</si>
  <si>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</si>
  <si>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</si>
  <si>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</si>
  <si>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</si>
  <si>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</si>
  <si>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</si>
  <si>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</si>
  <si>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</si>
  <si>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</si>
  <si>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</si>
  <si>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</si>
  <si>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</si>
  <si>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</si>
  <si>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</si>
  <si>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</si>
  <si>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</si>
  <si>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</si>
  <si>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</si>
  <si>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</si>
  <si>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</si>
  <si>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</si>
  <si>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</si>
  <si>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</si>
  <si>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</si>
  <si>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</si>
  <si>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</si>
  <si>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</si>
  <si>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</si>
  <si>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</si>
  <si>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</si>
  <si>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</si>
  <si>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</si>
  <si>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</si>
  <si>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</si>
  <si>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</si>
  <si>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</si>
  <si>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</si>
  <si>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</si>
  <si>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</si>
  <si>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</si>
  <si>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</si>
  <si>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</si>
  <si>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</si>
  <si>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</si>
  <si>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</si>
  <si>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</si>
  <si>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</si>
  <si>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</si>
  <si>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</si>
  <si>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</si>
  <si>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</si>
  <si>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</si>
  <si>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</si>
  <si>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</si>
  <si>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</si>
  <si>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</si>
  <si>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</si>
  <si>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</si>
  <si>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</si>
  <si>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</si>
  <si>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</si>
  <si>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</si>
  <si>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</si>
  <si>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</si>
  <si>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</si>
  <si>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</si>
  <si>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</si>
  <si>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</si>
  <si>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</si>
  <si>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</si>
  <si>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</si>
  <si>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</si>
  <si>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</si>
  <si>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</si>
  <si>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</si>
  <si>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</si>
  <si>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</si>
  <si>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</si>
  <si>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</si>
  <si>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</si>
  <si>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</si>
  <si>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</si>
  <si>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</si>
  <si>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</si>
  <si>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</si>
  <si>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</si>
  <si>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</si>
  <si>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</si>
  <si>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</si>
  <si>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</si>
  <si>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</si>
  <si>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</si>
  <si>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</si>
  <si>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</si>
  <si>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</si>
  <si>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</si>
  <si>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</si>
  <si>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</si>
  <si>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</si>
  <si>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</si>
  <si>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</si>
  <si>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</si>
  <si>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</si>
  <si>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</si>
  <si>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</si>
  <si>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</si>
  <si>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</si>
  <si>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</si>
  <si>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一層の経営健全化が求められることから、水洗化率の向上により、有収水量の増加と使用料収入を確保するとともに、使用料収入が適正な水準より低いことから、収入が不足しているため、適正な使用料水準に設定するよう努める必要がある。
維持管理の効率化（施設の統廃合、事業委託等による維持管理費の削減）を検討し、経営基盤の強化を図り、持続可能な事業経営を行う必要がある。
また、経営の透明性を向上させるため集中取組期間での地方公営企業法の適用を目指す。</t>
    <phoneticPr fontId="4"/>
  </si>
  <si>
    <t>①収益的収支比率
　料金収入や一般会計からの繰入金等の総収益で総費用と地方債償還金を加えた費用を賄えていない。また、総収益の大半は一般会計からの繰入金に依存している状態である。
④企業債残高対事業規模比率
　料金収入に対する企業債残高の割合が類似団体の平均値を下回り減少傾向にある。
⑤経費回収率
　経費回収率は類似団体を平均値を上回っているものの、使用料で回収すべき経費を使用料で賄えていない状況である。
⑥汚水処理原価
　汚水処理費の増加に伴い、有収水量１㎥あたりの汚水処理費用が増加し、類似団体の平均値に対して効率的な汚水処理が実施できているといえない状態である。
⑦施設利用率
　施設の対応可能な処理能力に対する一日平均処理水量の割合が近年上昇しており類似団体の平均値を上回り、施設の利用状況や規模は適正である。
⑧水洗化率
　水洗便所を設置して汚水処理している人口の割合が類似団体の平均値を下回っており、100％に近づけるよう水洗化率の向上の取組が必要である。</t>
    <rPh sb="258" eb="261">
      <t>コウリツテキ</t>
    </rPh>
    <rPh sb="262" eb="264">
      <t>オスイ</t>
    </rPh>
    <rPh sb="264" eb="266">
      <t>ショリ</t>
    </rPh>
    <rPh sb="267" eb="269">
      <t>ジッシ</t>
    </rPh>
    <rPh sb="279" eb="281">
      <t>ジョウタイ</t>
    </rPh>
    <phoneticPr fontId="4"/>
  </si>
  <si>
    <t>長寿命化計画に基づき計画的に更新改築をしているが、耐用年数を経過していないため管渠改善に係る投資はしておらず、今後老朽化に伴い修繕費用が必要になってくると想定される。</t>
    <rPh sb="25" eb="27">
      <t>タイヨウ</t>
    </rPh>
    <rPh sb="27" eb="29">
      <t>ネンスウ</t>
    </rPh>
    <rPh sb="30" eb="32">
      <t>ケイカ</t>
    </rPh>
    <rPh sb="39" eb="41">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</si>
</sst>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23-42BB-895C-449842D0179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6F23-42BB-895C-449842D0179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69.42</c:v>
                </c:pt>
                <c:pt idx="1">
                  <c:v>68.78</c:v>
                </c:pt>
                <c:pt idx="2">
                  <c:v>70.81</c:v>
                </c:pt>
                <c:pt idx="3">
                  <c:v>80.58</c:v>
                </c:pt>
                <c:pt idx="4">
                  <c:v>79.36</c:v>
                </c:pt>
              </c:numCache>
            </c:numRef>
          </c:val>
          <c:extLst>
            <c:ext xmlns:c16="http://schemas.microsoft.com/office/drawing/2014/chart" uri="{C3380CC4-5D6E-409C-BE32-E72D297353CC}">
              <c16:uniqueId val="{00000000-ED38-4541-A0A0-464B437FEC5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ED38-4541-A0A0-464B437FEC5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75.819999999999993</c:v>
                </c:pt>
                <c:pt idx="1">
                  <c:v>77.900000000000006</c:v>
                </c:pt>
                <c:pt idx="2">
                  <c:v>79.989999999999995</c:v>
                </c:pt>
                <c:pt idx="3">
                  <c:v>80.319999999999993</c:v>
                </c:pt>
                <c:pt idx="4">
                  <c:v>81.14</c:v>
                </c:pt>
              </c:numCache>
            </c:numRef>
          </c:val>
          <c:extLst>
            <c:ext xmlns:c16="http://schemas.microsoft.com/office/drawing/2014/chart" uri="{C3380CC4-5D6E-409C-BE32-E72D297353CC}">
              <c16:uniqueId val="{00000000-4AB0-4A50-91C2-5B364326553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4AB0-4A50-91C2-5B364326553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89.83</c:v>
                </c:pt>
                <c:pt idx="1">
                  <c:v>90.38</c:v>
                </c:pt>
                <c:pt idx="2">
                  <c:v>90.35</c:v>
                </c:pt>
                <c:pt idx="3">
                  <c:v>90.06</c:v>
                </c:pt>
                <c:pt idx="4">
                  <c:v>89.19</c:v>
                </c:pt>
              </c:numCache>
            </c:numRef>
          </c:val>
          <c:extLst>
            <c:ext xmlns:c16="http://schemas.microsoft.com/office/drawing/2014/chart" uri="{C3380CC4-5D6E-409C-BE32-E72D297353CC}">
              <c16:uniqueId val="{00000000-F746-4E3A-81B4-CF7FDF9C7ED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46-4E3A-81B4-CF7FDF9C7ED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5D-4160-9D07-8DBB3705A77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5D-4160-9D07-8DBB3705A77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07-41D3-AC15-9971B7ADDCA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07-41D3-AC15-9971B7ADDCA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7A-4605-8159-45F5FA35F6C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7A-4605-8159-45F5FA35F6C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19-46FA-AC5C-39DD06D0934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19-46FA-AC5C-39DD06D0934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1553.97</c:v>
                </c:pt>
                <c:pt idx="1">
                  <c:v>1403.77</c:v>
                </c:pt>
                <c:pt idx="2">
                  <c:v>1295.6600000000001</c:v>
                </c:pt>
                <c:pt idx="3">
                  <c:v>1075.6600000000001</c:v>
                </c:pt>
                <c:pt idx="4">
                  <c:v>863.11</c:v>
                </c:pt>
              </c:numCache>
            </c:numRef>
          </c:val>
          <c:extLst>
            <c:ext xmlns:c16="http://schemas.microsoft.com/office/drawing/2014/chart" uri="{C3380CC4-5D6E-409C-BE32-E72D297353CC}">
              <c16:uniqueId val="{00000000-4B41-4F93-ADFF-562D759B513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4B41-4F93-ADFF-562D759B513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63.16</c:v>
                </c:pt>
                <c:pt idx="1">
                  <c:v>57.28</c:v>
                </c:pt>
                <c:pt idx="2">
                  <c:v>60.49</c:v>
                </c:pt>
                <c:pt idx="3">
                  <c:v>75.37</c:v>
                </c:pt>
                <c:pt idx="4">
                  <c:v>78.87</c:v>
                </c:pt>
              </c:numCache>
            </c:numRef>
          </c:val>
          <c:extLst>
            <c:ext xmlns:c16="http://schemas.microsoft.com/office/drawing/2014/chart" uri="{C3380CC4-5D6E-409C-BE32-E72D297353CC}">
              <c16:uniqueId val="{00000000-F7EA-4CBC-AD17-7D412668910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F7EA-4CBC-AD17-7D412668910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254.8</c:v>
                </c:pt>
                <c:pt idx="1">
                  <c:v>286.45999999999998</c:v>
                </c:pt>
                <c:pt idx="2">
                  <c:v>272.08999999999997</c:v>
                </c:pt>
                <c:pt idx="3">
                  <c:v>227.54</c:v>
                </c:pt>
                <c:pt idx="4">
                  <c:v>218.17</c:v>
                </c:pt>
              </c:numCache>
            </c:numRef>
          </c:val>
          <c:extLst>
            <c:ext xmlns:c16="http://schemas.microsoft.com/office/drawing/2014/chart" uri="{C3380CC4-5D6E-409C-BE32-E72D297353CC}">
              <c16:uniqueId val="{00000000-81F7-448A-A412-4FC25CAD829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81F7-448A-A412-4FC25CAD829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島根県　雲南市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39234</v>
      </c>
      <c r="AM8" s="49"/>
      <c r="AN8" s="49"/>
      <c r="AO8" s="49"/>
      <c r="AP8" s="49"/>
      <c r="AQ8" s="49"/>
      <c r="AR8" s="49"/>
      <c r="AS8" s="49"/>
      <c r="AT8" s="44">
        <f>データ!T6</f>
        <v>553.17999999999995</v>
      </c>
      <c r="AU8" s="44"/>
      <c r="AV8" s="44"/>
      <c r="AW8" s="44"/>
      <c r="AX8" s="44"/>
      <c r="AY8" s="44"/>
      <c r="AZ8" s="44"/>
      <c r="BA8" s="44"/>
      <c r="BB8" s="44">
        <f>データ!U6</f>
        <v>70.92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13.56</v>
      </c>
      <c r="Q10" s="44"/>
      <c r="R10" s="44"/>
      <c r="S10" s="44"/>
      <c r="T10" s="44"/>
      <c r="U10" s="44"/>
      <c r="V10" s="44"/>
      <c r="W10" s="44">
        <f>データ!Q6</f>
        <v>91.67</v>
      </c>
      <c r="X10" s="44"/>
      <c r="Y10" s="44"/>
      <c r="Z10" s="44"/>
      <c r="AA10" s="44"/>
      <c r="AB10" s="44"/>
      <c r="AC10" s="44"/>
      <c r="AD10" s="49">
        <f>データ!R6</f>
        <v>2678</v>
      </c>
      <c r="AE10" s="49"/>
      <c r="AF10" s="49"/>
      <c r="AG10" s="49"/>
      <c r="AH10" s="49"/>
      <c r="AI10" s="49"/>
      <c r="AJ10" s="49"/>
      <c r="AK10" s="2"/>
      <c r="AL10" s="49">
        <f>データ!V6</f>
        <v>5285</v>
      </c>
      <c r="AM10" s="49"/>
      <c r="AN10" s="49"/>
      <c r="AO10" s="49"/>
      <c r="AP10" s="49"/>
      <c r="AQ10" s="49"/>
      <c r="AR10" s="49"/>
      <c r="AS10" s="49"/>
      <c r="AT10" s="44">
        <f>データ!W6</f>
        <v>1.79</v>
      </c>
      <c r="AU10" s="44"/>
      <c r="AV10" s="44"/>
      <c r="AW10" s="44"/>
      <c r="AX10" s="44"/>
      <c r="AY10" s="44"/>
      <c r="AZ10" s="44"/>
      <c r="BA10" s="44"/>
      <c r="BB10" s="44">
        <f>データ!X6</f>
        <v>2952.51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F9Kb5Vp4rRMMxbV4b+vUBbkiHcnVwBVDYacMNHmeh+C80TZgykTfFFq5OCddD2g4rKeDUSYWad09SERLkgaO1g==" saltValue="TdueoYSEc9mieVlDGc1Pe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322091</v>
      </c>
      <c r="D6" s="32">
        <f t="shared" si="3"/>
        <v>47</v>
      </c>
      <c r="E6" s="32">
        <f t="shared" si="3"/>
        <v>17</v>
      </c>
      <c r="F6" s="32">
        <f t="shared" si="3"/>
        <v>4</v>
      </c>
      <c r="G6" s="32">
        <f t="shared" si="3"/>
        <v>0</v>
      </c>
      <c r="H6" s="32" t="str">
        <f t="shared" si="3"/>
        <v>島根県　雲南市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13.56</v>
      </c>
      <c r="Q6" s="33">
        <f t="shared" si="3"/>
        <v>91.67</v>
      </c>
      <c r="R6" s="33">
        <f t="shared" si="3"/>
        <v>2678</v>
      </c>
      <c r="S6" s="33">
        <f t="shared" si="3"/>
        <v>39234</v>
      </c>
      <c r="T6" s="33">
        <f t="shared" si="3"/>
        <v>553.17999999999995</v>
      </c>
      <c r="U6" s="33">
        <f t="shared" si="3"/>
        <v>70.92</v>
      </c>
      <c r="V6" s="33">
        <f t="shared" si="3"/>
        <v>5285</v>
      </c>
      <c r="W6" s="33">
        <f t="shared" si="3"/>
        <v>1.79</v>
      </c>
      <c r="X6" s="33">
        <f t="shared" si="3"/>
        <v>2952.51</v>
      </c>
      <c r="Y6" s="34">
        <f>IF(Y7="",NA(),Y7)</f>
        <v>89.83</v>
      </c>
      <c r="Z6" s="34">
        <f t="shared" ref="Z6:AH6" si="4">IF(Z7="",NA(),Z7)</f>
        <v>90.38</v>
      </c>
      <c r="AA6" s="34">
        <f t="shared" si="4"/>
        <v>90.35</v>
      </c>
      <c r="AB6" s="34">
        <f t="shared" si="4"/>
        <v>90.06</v>
      </c>
      <c r="AC6" s="34">
        <f t="shared" si="4"/>
        <v>89.19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1553.97</v>
      </c>
      <c r="BG6" s="34">
        <f t="shared" ref="BG6:BO6" si="7">IF(BG7="",NA(),BG7)</f>
        <v>1403.77</v>
      </c>
      <c r="BH6" s="34">
        <f t="shared" si="7"/>
        <v>1295.6600000000001</v>
      </c>
      <c r="BI6" s="34">
        <f t="shared" si="7"/>
        <v>1075.6600000000001</v>
      </c>
      <c r="BJ6" s="34">
        <f t="shared" si="7"/>
        <v>863.11</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63.16</v>
      </c>
      <c r="BR6" s="34">
        <f t="shared" ref="BR6:BZ6" si="8">IF(BR7="",NA(),BR7)</f>
        <v>57.28</v>
      </c>
      <c r="BS6" s="34">
        <f t="shared" si="8"/>
        <v>60.49</v>
      </c>
      <c r="BT6" s="34">
        <f t="shared" si="8"/>
        <v>75.37</v>
      </c>
      <c r="BU6" s="34">
        <f t="shared" si="8"/>
        <v>78.87</v>
      </c>
      <c r="BV6" s="34">
        <f t="shared" si="8"/>
        <v>64.63</v>
      </c>
      <c r="BW6" s="34">
        <f t="shared" si="8"/>
        <v>66.56</v>
      </c>
      <c r="BX6" s="34">
        <f t="shared" si="8"/>
        <v>66.22</v>
      </c>
      <c r="BY6" s="34">
        <f t="shared" si="8"/>
        <v>69.87</v>
      </c>
      <c r="BZ6" s="34">
        <f t="shared" si="8"/>
        <v>74.3</v>
      </c>
      <c r="CA6" s="33" t="str">
        <f>IF(CA7="","",IF(CA7="-","【-】","【"&amp;SUBSTITUTE(TEXT(CA7,"#,##0.00"),"-","△")&amp;"】"))</f>
        <v>【75.58】</v>
      </c>
      <c r="CB6" s="34">
        <f>IF(CB7="",NA(),CB7)</f>
        <v>254.8</v>
      </c>
      <c r="CC6" s="34">
        <f t="shared" ref="CC6:CK6" si="9">IF(CC7="",NA(),CC7)</f>
        <v>286.45999999999998</v>
      </c>
      <c r="CD6" s="34">
        <f t="shared" si="9"/>
        <v>272.08999999999997</v>
      </c>
      <c r="CE6" s="34">
        <f t="shared" si="9"/>
        <v>227.54</v>
      </c>
      <c r="CF6" s="34">
        <f t="shared" si="9"/>
        <v>218.17</v>
      </c>
      <c r="CG6" s="34">
        <f t="shared" si="9"/>
        <v>245.75</v>
      </c>
      <c r="CH6" s="34">
        <f t="shared" si="9"/>
        <v>244.29</v>
      </c>
      <c r="CI6" s="34">
        <f t="shared" si="9"/>
        <v>246.72</v>
      </c>
      <c r="CJ6" s="34">
        <f t="shared" si="9"/>
        <v>234.96</v>
      </c>
      <c r="CK6" s="34">
        <f t="shared" si="9"/>
        <v>221.81</v>
      </c>
      <c r="CL6" s="33" t="str">
        <f>IF(CL7="","",IF(CL7="-","【-】","【"&amp;SUBSTITUTE(TEXT(CL7,"#,##0.00"),"-","△")&amp;"】"))</f>
        <v>【215.23】</v>
      </c>
      <c r="CM6" s="34">
        <f>IF(CM7="",NA(),CM7)</f>
        <v>69.42</v>
      </c>
      <c r="CN6" s="34">
        <f t="shared" ref="CN6:CV6" si="10">IF(CN7="",NA(),CN7)</f>
        <v>68.78</v>
      </c>
      <c r="CO6" s="34">
        <f t="shared" si="10"/>
        <v>70.81</v>
      </c>
      <c r="CP6" s="34">
        <f t="shared" si="10"/>
        <v>80.58</v>
      </c>
      <c r="CQ6" s="34">
        <f t="shared" si="10"/>
        <v>79.36</v>
      </c>
      <c r="CR6" s="34">
        <f t="shared" si="10"/>
        <v>43.65</v>
      </c>
      <c r="CS6" s="34">
        <f t="shared" si="10"/>
        <v>43.58</v>
      </c>
      <c r="CT6" s="34">
        <f t="shared" si="10"/>
        <v>41.35</v>
      </c>
      <c r="CU6" s="34">
        <f t="shared" si="10"/>
        <v>42.9</v>
      </c>
      <c r="CV6" s="34">
        <f t="shared" si="10"/>
        <v>43.36</v>
      </c>
      <c r="CW6" s="33" t="str">
        <f>IF(CW7="","",IF(CW7="-","【-】","【"&amp;SUBSTITUTE(TEXT(CW7,"#,##0.00"),"-","△")&amp;"】"))</f>
        <v>【42.66】</v>
      </c>
      <c r="CX6" s="34">
        <f>IF(CX7="",NA(),CX7)</f>
        <v>75.819999999999993</v>
      </c>
      <c r="CY6" s="34">
        <f t="shared" ref="CY6:DG6" si="11">IF(CY7="",NA(),CY7)</f>
        <v>77.900000000000006</v>
      </c>
      <c r="CZ6" s="34">
        <f t="shared" si="11"/>
        <v>79.989999999999995</v>
      </c>
      <c r="DA6" s="34">
        <f t="shared" si="11"/>
        <v>80.319999999999993</v>
      </c>
      <c r="DB6" s="34">
        <f t="shared" si="11"/>
        <v>81.14</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322091</v>
      </c>
      <c r="D7" s="36">
        <v>47</v>
      </c>
      <c r="E7" s="36">
        <v>17</v>
      </c>
      <c r="F7" s="36">
        <v>4</v>
      </c>
      <c r="G7" s="36">
        <v>0</v>
      </c>
      <c r="H7" s="36" t="s">
        <v>109</v>
      </c>
      <c r="I7" s="36" t="s">
        <v>110</v>
      </c>
      <c r="J7" s="36" t="s">
        <v>111</v>
      </c>
      <c r="K7" s="36" t="s">
        <v>112</v>
      </c>
      <c r="L7" s="36" t="s">
        <v>113</v>
      </c>
      <c r="M7" s="36" t="s">
        <v>114</v>
      </c>
      <c r="N7" s="37" t="s">
        <v>115</v>
      </c>
      <c r="O7" s="37" t="s">
        <v>116</v>
      </c>
      <c r="P7" s="37">
        <v>13.56</v>
      </c>
      <c r="Q7" s="37">
        <v>91.67</v>
      </c>
      <c r="R7" s="37">
        <v>2678</v>
      </c>
      <c r="S7" s="37">
        <v>39234</v>
      </c>
      <c r="T7" s="37">
        <v>553.17999999999995</v>
      </c>
      <c r="U7" s="37">
        <v>70.92</v>
      </c>
      <c r="V7" s="37">
        <v>5285</v>
      </c>
      <c r="W7" s="37">
        <v>1.79</v>
      </c>
      <c r="X7" s="37">
        <v>2952.51</v>
      </c>
      <c r="Y7" s="37">
        <v>89.83</v>
      </c>
      <c r="Z7" s="37">
        <v>90.38</v>
      </c>
      <c r="AA7" s="37">
        <v>90.35</v>
      </c>
      <c r="AB7" s="37">
        <v>90.06</v>
      </c>
      <c r="AC7" s="37">
        <v>89.19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1553.97</v>
      </c>
      <c r="BG7" s="37">
        <v>1403.77</v>
      </c>
      <c r="BH7" s="37">
        <v>1295.6600000000001</v>
      </c>
      <c r="BI7" s="37">
        <v>1075.6600000000001</v>
      </c>
      <c r="BJ7" s="37">
        <v>863.11</v>
      </c>
      <c r="BK7" s="37">
        <v>1569.13</v>
      </c>
      <c r="BL7" s="37">
        <v>1436</v>
      </c>
      <c r="BM7" s="37">
        <v>1434.89</v>
      </c>
      <c r="BN7" s="37">
        <v>1298.9100000000001</v>
      </c>
      <c r="BO7" s="37">
        <v>1243.71</v>
      </c>
      <c r="BP7" s="37">
        <v>1225.44</v>
      </c>
      <c r="BQ7" s="37">
        <v>63.16</v>
      </c>
      <c r="BR7" s="37">
        <v>57.28</v>
      </c>
      <c r="BS7" s="37">
        <v>60.49</v>
      </c>
      <c r="BT7" s="37">
        <v>75.37</v>
      </c>
      <c r="BU7" s="37">
        <v>78.87</v>
      </c>
      <c r="BV7" s="37">
        <v>64.63</v>
      </c>
      <c r="BW7" s="37">
        <v>66.56</v>
      </c>
      <c r="BX7" s="37">
        <v>66.22</v>
      </c>
      <c r="BY7" s="37">
        <v>69.87</v>
      </c>
      <c r="BZ7" s="37">
        <v>74.3</v>
      </c>
      <c r="CA7" s="37">
        <v>75.58</v>
      </c>
      <c r="CB7" s="37">
        <v>254.8</v>
      </c>
      <c r="CC7" s="37">
        <v>286.45999999999998</v>
      </c>
      <c r="CD7" s="37">
        <v>272.08999999999997</v>
      </c>
      <c r="CE7" s="37">
        <v>227.54</v>
      </c>
      <c r="CF7" s="37">
        <v>218.17</v>
      </c>
      <c r="CG7" s="37">
        <v>245.75</v>
      </c>
      <c r="CH7" s="37">
        <v>244.29</v>
      </c>
      <c r="CI7" s="37">
        <v>246.72</v>
      </c>
      <c r="CJ7" s="37">
        <v>234.96</v>
      </c>
      <c r="CK7" s="37">
        <v>221.81</v>
      </c>
      <c r="CL7" s="37">
        <v>215.23</v>
      </c>
      <c r="CM7" s="37">
        <v>69.42</v>
      </c>
      <c r="CN7" s="37">
        <v>68.78</v>
      </c>
      <c r="CO7" s="37">
        <v>70.81</v>
      </c>
      <c r="CP7" s="37">
        <v>80.58</v>
      </c>
      <c r="CQ7" s="37">
        <v>79.36</v>
      </c>
      <c r="CR7" s="37">
        <v>43.65</v>
      </c>
      <c r="CS7" s="37">
        <v>43.58</v>
      </c>
      <c r="CT7" s="37">
        <v>41.35</v>
      </c>
      <c r="CU7" s="37">
        <v>42.9</v>
      </c>
      <c r="CV7" s="37">
        <v>43.36</v>
      </c>
      <c r="CW7" s="37">
        <v>42.66</v>
      </c>
      <c r="CX7" s="37">
        <v>75.819999999999993</v>
      </c>
      <c r="CY7" s="37">
        <v>77.900000000000006</v>
      </c>
      <c r="CZ7" s="37">
        <v>79.989999999999995</v>
      </c>
      <c r="DA7" s="37">
        <v>80.319999999999993</v>
      </c>
      <c r="DB7" s="37">
        <v>81.14</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dcterms:created xsi:type="dcterms:W3CDTF">2018-12-03T09:16:29Z</dcterms:created>
  <dcterms:modified xsi:type="dcterms:W3CDTF">2019-02-18T07:35:37Z</dcterms:modified>
  <cp:category/>
</cp:coreProperties>
</file>