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3.200\水道局\01総務課\008財務共通全般\公営企業に係る「経営比較分析表」の策定等について\H28分\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<sst xmlns="http://schemas.openxmlformats.org/spreadsheetml/2006/main" count="239" uniqueCount="124">
  <si>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</si>
  <si>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</si>
  <si>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</si>
  <si>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</si>
  <si>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</si>
  <si>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</si>
  <si>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</si>
  <si>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</si>
  <si>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</si>
  <si>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</si>
  <si>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</si>
  <si>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</si>
  <si>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</si>
  <si>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</si>
  <si>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</si>
  <si>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</si>
  <si>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</si>
  <si>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</si>
  <si>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</si>
  <si>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</si>
  <si>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</si>
  <si>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</si>
  <si>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</si>
  <si>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</si>
  <si>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</si>
  <si>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</si>
  <si>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</si>
  <si>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</si>
  <si>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</si>
  <si>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</si>
  <si>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</si>
  <si>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</si>
  <si>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</si>
  <si>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</si>
  <si>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</si>
  <si>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</si>
  <si>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</si>
  <si>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</si>
  <si>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</si>
  <si>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</si>
  <si>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</si>
  <si>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</si>
  <si>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</si>
  <si>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</si>
  <si>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</si>
  <si>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</si>
  <si>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</si>
  <si>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</si>
  <si>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</si>
  <si>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</si>
  <si>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</si>
  <si>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</si>
  <si>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</si>
  <si>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</si>
  <si>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</si>
  <si>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</si>
  <si>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</si>
  <si>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</si>
  <si>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</si>
  <si>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</si>
  <si>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</si>
  <si>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</si>
  <si>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</si>
  <si>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</si>
  <si>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</si>
  <si>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</si>
  <si>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</si>
  <si>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</si>
  <si>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</si>
  <si>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</si>
  <si>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</si>
  <si>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</si>
  <si>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</si>
  <si>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</si>
  <si>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</si>
  <si>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</si>
  <si>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</si>
  <si>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</si>
  <si>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</si>
  <si>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</si>
  <si>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</si>
  <si>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</si>
  <si>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</si>
  <si>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</si>
  <si>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</si>
  <si>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</si>
  <si>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</si>
  <si>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</si>
  <si>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</si>
  <si>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</si>
  <si>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</si>
  <si>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</si>
  <si>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</si>
  <si>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</si>
  <si>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</si>
  <si>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</si>
  <si>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</si>
  <si>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</si>
  <si>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</si>
  <si>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</si>
  <si>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</si>
  <si>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</si>
  <si>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</si>
  <si>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</si>
  <si>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</si>
  <si>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</si>
  <si>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</si>
  <si>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</si>
  <si>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</si>
  <si>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</si>
  <si>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</si>
  <si>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</si>
  <si>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</si>
  <si>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</si>
  <si>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</si>
  <si>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</si>
  <si>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</si>
  <si>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</si>
  <si>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</si>
  <si>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</si>
  <si>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</si>
  <si>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供用から間もないので耐用年数を経過しておらず当面は対応不要であるため、管渠改善に係る投資はしていないが、今後老朽化に伴い修繕費用が必要になってくると想定される。</t>
    <phoneticPr fontId="4"/>
  </si>
  <si>
    <t xml:space="preserve">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
</t>
    <phoneticPr fontId="4"/>
  </si>
  <si>
    <r>
      <t xml:space="preserve">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料金収入に対する企業債残高の割合が類似団体の平均値を下回り減少傾向にある。
</t>
    </r>
    <r>
      <rPr>
        <sz val="11"/>
        <rFont val="ＭＳ ゴシック"/>
        <family val="3"/>
        <charset val="128"/>
      </rPr>
      <t>⑤経費回収率</t>
    </r>
    <r>
      <rPr>
        <sz val="11"/>
        <color rgb="FFFF0000"/>
        <rFont val="ＭＳ ゴシック"/>
        <family val="3"/>
        <charset val="128"/>
      </rPr>
      <t xml:space="preserve">
　</t>
    </r>
    <r>
      <rPr>
        <sz val="11"/>
        <rFont val="ＭＳ ゴシック"/>
        <family val="3"/>
        <charset val="128"/>
      </rPr>
      <t>経費回収率は類似団体を平均値を上回っているものの、</t>
    </r>
    <r>
      <rPr>
        <sz val="11"/>
        <color theme="1"/>
        <rFont val="ＭＳ ゴシック"/>
        <family val="3"/>
        <charset val="128"/>
      </rPr>
      <t>使用料で回収すべき経費を使用料で賄えていない状況である。
⑥汚水処理原価
　汚水処理費の増加に伴い、有収水量１㎥あたりの汚水処理費用が増加し、類似団体の平均値に対して上回ったものの効率的な汚水処理が実施できているといえない状態である。
⑦施設利用率
　施設の対応可能な処理能力に対する一日平均処理水量の割合が近年上昇しており類似団体の平均値を上回り、施設の利用状況や規模は適正である。
⑧水洗化率
　水洗便所を設置して汚水処理している人口の割合が類似団体の平均値を下回っており、100％に近づけるよう水洗化率の向上の取組が必要である。</t>
    </r>
    <rPh sb="150" eb="152">
      <t>ケイヒ</t>
    </rPh>
    <rPh sb="152" eb="154">
      <t>カイシュウ</t>
    </rPh>
    <rPh sb="154" eb="155">
      <t>リツ</t>
    </rPh>
    <rPh sb="156" eb="158">
      <t>ルイジ</t>
    </rPh>
    <rPh sb="158" eb="160">
      <t>ダンタイ</t>
    </rPh>
    <rPh sb="161" eb="164">
      <t>ヘイキンチ</t>
    </rPh>
    <rPh sb="165" eb="167">
      <t>ウワマワ</t>
    </rPh>
    <rPh sb="258" eb="260">
      <t>ウワマワ</t>
    </rPh>
    <rPh sb="331" eb="33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</si>
</sst>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2094408"/>
        <c:axId val="2820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82094408"/>
        <c:axId val="282094016"/>
      </c:lineChart>
      <c:dateAx>
        <c:axId val="282094408"/>
        <c:scaling>
          <c:orientation val="minMax"/>
        </c:scaling>
        <c:delete val="1"/>
        <c:axPos val="b"/>
        <c:numFmt formatCode="ge" sourceLinked="1"/>
        <c:majorTickMark val="none"/>
        <c:minorTickMark val="none"/>
        <c:tickLblPos val="none"/>
        <c:crossAx val="282094016"/>
        <c:crosses val="autoZero"/>
        <c:auto val="1"/>
        <c:lblOffset val="100"/>
        <c:baseTimeUnit val="years"/>
      </c:dateAx>
      <c:valAx>
        <c:axId val="2820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9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64.48</c:v>
                </c:pt>
                <c:pt idx="1">
                  <c:v>69.42</c:v>
                </c:pt>
                <c:pt idx="2">
                  <c:v>68.78</c:v>
                </c:pt>
                <c:pt idx="3">
                  <c:v>70.81</c:v>
                </c:pt>
                <c:pt idx="4">
                  <c:v>80.58</c:v>
                </c:pt>
              </c:numCache>
            </c:numRef>
          </c:val>
        </c:ser>
        <c:dLbls>
          <c:showLegendKey val="0"/>
          <c:showVal val="0"/>
          <c:showCatName val="0"/>
          <c:showSerName val="0"/>
          <c:showPercent val="0"/>
          <c:showBubbleSize val="0"/>
        </c:dLbls>
        <c:gapWidth val="150"/>
        <c:axId val="284608888"/>
        <c:axId val="2846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84608888"/>
        <c:axId val="284609280"/>
      </c:lineChart>
      <c:dateAx>
        <c:axId val="284608888"/>
        <c:scaling>
          <c:orientation val="minMax"/>
        </c:scaling>
        <c:delete val="1"/>
        <c:axPos val="b"/>
        <c:numFmt formatCode="ge" sourceLinked="1"/>
        <c:majorTickMark val="none"/>
        <c:minorTickMark val="none"/>
        <c:tickLblPos val="none"/>
        <c:crossAx val="284609280"/>
        <c:crosses val="autoZero"/>
        <c:auto val="1"/>
        <c:lblOffset val="100"/>
        <c:baseTimeUnit val="years"/>
      </c:dateAx>
      <c:valAx>
        <c:axId val="28460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0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74.73</c:v>
                </c:pt>
                <c:pt idx="1">
                  <c:v>75.819999999999993</c:v>
                </c:pt>
                <c:pt idx="2">
                  <c:v>77.900000000000006</c:v>
                </c:pt>
                <c:pt idx="3">
                  <c:v>79.989999999999995</c:v>
                </c:pt>
                <c:pt idx="4">
                  <c:v>80.319999999999993</c:v>
                </c:pt>
              </c:numCache>
            </c:numRef>
          </c:val>
        </c:ser>
        <c:dLbls>
          <c:showLegendKey val="0"/>
          <c:showVal val="0"/>
          <c:showCatName val="0"/>
          <c:showSerName val="0"/>
          <c:showPercent val="0"/>
          <c:showBubbleSize val="0"/>
        </c:dLbls>
        <c:gapWidth val="150"/>
        <c:axId val="284610456"/>
        <c:axId val="2855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84610456"/>
        <c:axId val="285529536"/>
      </c:lineChart>
      <c:dateAx>
        <c:axId val="284610456"/>
        <c:scaling>
          <c:orientation val="minMax"/>
        </c:scaling>
        <c:delete val="1"/>
        <c:axPos val="b"/>
        <c:numFmt formatCode="ge" sourceLinked="1"/>
        <c:majorTickMark val="none"/>
        <c:minorTickMark val="none"/>
        <c:tickLblPos val="none"/>
        <c:crossAx val="285529536"/>
        <c:crosses val="autoZero"/>
        <c:auto val="1"/>
        <c:lblOffset val="100"/>
        <c:baseTimeUnit val="years"/>
      </c:dateAx>
      <c:valAx>
        <c:axId val="2855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1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89.86</c:v>
                </c:pt>
                <c:pt idx="1">
                  <c:v>89.83</c:v>
                </c:pt>
                <c:pt idx="2">
                  <c:v>90.38</c:v>
                </c:pt>
                <c:pt idx="3">
                  <c:v>90.35</c:v>
                </c:pt>
                <c:pt idx="4">
                  <c:v>90.06</c:v>
                </c:pt>
              </c:numCache>
            </c:numRef>
          </c:val>
        </c:ser>
        <c:dLbls>
          <c:showLegendKey val="0"/>
          <c:showVal val="0"/>
          <c:showCatName val="0"/>
          <c:showSerName val="0"/>
          <c:showPercent val="0"/>
          <c:showBubbleSize val="0"/>
        </c:dLbls>
        <c:gapWidth val="150"/>
        <c:axId val="282090880"/>
        <c:axId val="28209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2090880"/>
        <c:axId val="282090488"/>
      </c:lineChart>
      <c:dateAx>
        <c:axId val="282090880"/>
        <c:scaling>
          <c:orientation val="minMax"/>
        </c:scaling>
        <c:delete val="1"/>
        <c:axPos val="b"/>
        <c:numFmt formatCode="ge" sourceLinked="1"/>
        <c:majorTickMark val="none"/>
        <c:minorTickMark val="none"/>
        <c:tickLblPos val="none"/>
        <c:crossAx val="282090488"/>
        <c:crosses val="autoZero"/>
        <c:auto val="1"/>
        <c:lblOffset val="100"/>
        <c:baseTimeUnit val="years"/>
      </c:dateAx>
      <c:valAx>
        <c:axId val="28209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0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179280"/>
        <c:axId val="3851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179280"/>
        <c:axId val="385178888"/>
      </c:lineChart>
      <c:dateAx>
        <c:axId val="385179280"/>
        <c:scaling>
          <c:orientation val="minMax"/>
        </c:scaling>
        <c:delete val="1"/>
        <c:axPos val="b"/>
        <c:numFmt formatCode="ge" sourceLinked="1"/>
        <c:majorTickMark val="none"/>
        <c:minorTickMark val="none"/>
        <c:tickLblPos val="none"/>
        <c:crossAx val="385178888"/>
        <c:crosses val="autoZero"/>
        <c:auto val="1"/>
        <c:lblOffset val="100"/>
        <c:baseTimeUnit val="years"/>
      </c:dateAx>
      <c:valAx>
        <c:axId val="3851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17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5177712"/>
        <c:axId val="38517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5177712"/>
        <c:axId val="385177320"/>
      </c:lineChart>
      <c:dateAx>
        <c:axId val="385177712"/>
        <c:scaling>
          <c:orientation val="minMax"/>
        </c:scaling>
        <c:delete val="1"/>
        <c:axPos val="b"/>
        <c:numFmt formatCode="ge" sourceLinked="1"/>
        <c:majorTickMark val="none"/>
        <c:minorTickMark val="none"/>
        <c:tickLblPos val="none"/>
        <c:crossAx val="385177320"/>
        <c:crosses val="autoZero"/>
        <c:auto val="1"/>
        <c:lblOffset val="100"/>
        <c:baseTimeUnit val="years"/>
      </c:dateAx>
      <c:valAx>
        <c:axId val="38517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17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698736"/>
        <c:axId val="37969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698736"/>
        <c:axId val="379697560"/>
      </c:lineChart>
      <c:dateAx>
        <c:axId val="379698736"/>
        <c:scaling>
          <c:orientation val="minMax"/>
        </c:scaling>
        <c:delete val="1"/>
        <c:axPos val="b"/>
        <c:numFmt formatCode="ge" sourceLinked="1"/>
        <c:majorTickMark val="none"/>
        <c:minorTickMark val="none"/>
        <c:tickLblPos val="none"/>
        <c:crossAx val="379697560"/>
        <c:crosses val="autoZero"/>
        <c:auto val="1"/>
        <c:lblOffset val="100"/>
        <c:baseTimeUnit val="years"/>
      </c:dateAx>
      <c:valAx>
        <c:axId val="37969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69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9699128"/>
        <c:axId val="3796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9699128"/>
        <c:axId val="379699520"/>
      </c:lineChart>
      <c:dateAx>
        <c:axId val="379699128"/>
        <c:scaling>
          <c:orientation val="minMax"/>
        </c:scaling>
        <c:delete val="1"/>
        <c:axPos val="b"/>
        <c:numFmt formatCode="ge" sourceLinked="1"/>
        <c:majorTickMark val="none"/>
        <c:minorTickMark val="none"/>
        <c:tickLblPos val="none"/>
        <c:crossAx val="379699520"/>
        <c:crosses val="autoZero"/>
        <c:auto val="1"/>
        <c:lblOffset val="100"/>
        <c:baseTimeUnit val="years"/>
      </c:dateAx>
      <c:valAx>
        <c:axId val="3796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699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1620.09</c:v>
                </c:pt>
                <c:pt idx="1">
                  <c:v>1553.97</c:v>
                </c:pt>
                <c:pt idx="2">
                  <c:v>1403.77</c:v>
                </c:pt>
                <c:pt idx="3">
                  <c:v>1295.6600000000001</c:v>
                </c:pt>
                <c:pt idx="4">
                  <c:v>1075.6600000000001</c:v>
                </c:pt>
              </c:numCache>
            </c:numRef>
          </c:val>
        </c:ser>
        <c:dLbls>
          <c:showLegendKey val="0"/>
          <c:showVal val="0"/>
          <c:showCatName val="0"/>
          <c:showSerName val="0"/>
          <c:showPercent val="0"/>
          <c:showBubbleSize val="0"/>
        </c:dLbls>
        <c:gapWidth val="150"/>
        <c:axId val="285582592"/>
        <c:axId val="2855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85582592"/>
        <c:axId val="285581024"/>
      </c:lineChart>
      <c:dateAx>
        <c:axId val="285582592"/>
        <c:scaling>
          <c:orientation val="minMax"/>
        </c:scaling>
        <c:delete val="1"/>
        <c:axPos val="b"/>
        <c:numFmt formatCode="ge" sourceLinked="1"/>
        <c:majorTickMark val="none"/>
        <c:minorTickMark val="none"/>
        <c:tickLblPos val="none"/>
        <c:crossAx val="285581024"/>
        <c:crosses val="autoZero"/>
        <c:auto val="1"/>
        <c:lblOffset val="100"/>
        <c:baseTimeUnit val="years"/>
      </c:dateAx>
      <c:valAx>
        <c:axId val="2855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58.78</c:v>
                </c:pt>
                <c:pt idx="1">
                  <c:v>63.16</c:v>
                </c:pt>
                <c:pt idx="2">
                  <c:v>57.28</c:v>
                </c:pt>
                <c:pt idx="3">
                  <c:v>60.49</c:v>
                </c:pt>
                <c:pt idx="4">
                  <c:v>75.37</c:v>
                </c:pt>
              </c:numCache>
            </c:numRef>
          </c:val>
        </c:ser>
        <c:dLbls>
          <c:showLegendKey val="0"/>
          <c:showVal val="0"/>
          <c:showCatName val="0"/>
          <c:showSerName val="0"/>
          <c:showPercent val="0"/>
          <c:showBubbleSize val="0"/>
        </c:dLbls>
        <c:gapWidth val="150"/>
        <c:axId val="379697168"/>
        <c:axId val="30944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79697168"/>
        <c:axId val="309441264"/>
      </c:lineChart>
      <c:dateAx>
        <c:axId val="379697168"/>
        <c:scaling>
          <c:orientation val="minMax"/>
        </c:scaling>
        <c:delete val="1"/>
        <c:axPos val="b"/>
        <c:numFmt formatCode="ge" sourceLinked="1"/>
        <c:majorTickMark val="none"/>
        <c:minorTickMark val="none"/>
        <c:tickLblPos val="none"/>
        <c:crossAx val="309441264"/>
        <c:crosses val="autoZero"/>
        <c:auto val="1"/>
        <c:lblOffset val="100"/>
        <c:baseTimeUnit val="years"/>
      </c:dateAx>
      <c:valAx>
        <c:axId val="30944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69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275.8</c:v>
                </c:pt>
                <c:pt idx="1">
                  <c:v>254.8</c:v>
                </c:pt>
                <c:pt idx="2">
                  <c:v>286.45999999999998</c:v>
                </c:pt>
                <c:pt idx="3">
                  <c:v>272.08999999999997</c:v>
                </c:pt>
                <c:pt idx="4">
                  <c:v>227.54</c:v>
                </c:pt>
              </c:numCache>
            </c:numRef>
          </c:val>
        </c:ser>
        <c:dLbls>
          <c:showLegendKey val="0"/>
          <c:showVal val="0"/>
          <c:showCatName val="0"/>
          <c:showSerName val="0"/>
          <c:showPercent val="0"/>
          <c:showBubbleSize val="0"/>
        </c:dLbls>
        <c:gapWidth val="150"/>
        <c:axId val="284607320"/>
        <c:axId val="28460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84607320"/>
        <c:axId val="284607712"/>
      </c:lineChart>
      <c:dateAx>
        <c:axId val="284607320"/>
        <c:scaling>
          <c:orientation val="minMax"/>
        </c:scaling>
        <c:delete val="1"/>
        <c:axPos val="b"/>
        <c:numFmt formatCode="ge" sourceLinked="1"/>
        <c:majorTickMark val="none"/>
        <c:minorTickMark val="none"/>
        <c:tickLblPos val="none"/>
        <c:crossAx val="284607712"/>
        <c:crosses val="autoZero"/>
        <c:auto val="1"/>
        <c:lblOffset val="100"/>
        <c:baseTimeUnit val="years"/>
      </c:dateAx>
      <c:valAx>
        <c:axId val="2846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0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9"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島根県　雲南市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c r="AE8" s="73"/>
      <c r="AF8" s="73"/>
      <c r="AG8" s="73"/>
      <c r="AH8" s="73"/>
      <c r="AI8" s="73"/>
      <c r="AJ8" s="73"/>
      <c r="AK8" s="4"/>
      <c r="AL8" s="67">
        <f>データ!S6</f>
        <v>39973</v>
      </c>
      <c r="AM8" s="67"/>
      <c r="AN8" s="67"/>
      <c r="AO8" s="67"/>
      <c r="AP8" s="67"/>
      <c r="AQ8" s="67"/>
      <c r="AR8" s="67"/>
      <c r="AS8" s="67"/>
      <c r="AT8" s="66">
        <f>データ!T6</f>
        <v>553.17999999999995</v>
      </c>
      <c r="AU8" s="66"/>
      <c r="AV8" s="66"/>
      <c r="AW8" s="66"/>
      <c r="AX8" s="66"/>
      <c r="AY8" s="66"/>
      <c r="AZ8" s="66"/>
      <c r="BA8" s="66"/>
      <c r="BB8" s="66">
        <f>データ!U6</f>
        <v>72.260000000000005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13.5</v>
      </c>
      <c r="Q10" s="66"/>
      <c r="R10" s="66"/>
      <c r="S10" s="66"/>
      <c r="T10" s="66"/>
      <c r="U10" s="66"/>
      <c r="V10" s="66"/>
      <c r="W10" s="66">
        <f>データ!Q6</f>
        <v>89.05</v>
      </c>
      <c r="X10" s="66"/>
      <c r="Y10" s="66"/>
      <c r="Z10" s="66"/>
      <c r="AA10" s="66"/>
      <c r="AB10" s="66"/>
      <c r="AC10" s="66"/>
      <c r="AD10" s="67">
        <f>データ!R6</f>
        <v>2678</v>
      </c>
      <c r="AE10" s="67"/>
      <c r="AF10" s="67"/>
      <c r="AG10" s="67"/>
      <c r="AH10" s="67"/>
      <c r="AI10" s="67"/>
      <c r="AJ10" s="67"/>
      <c r="AK10" s="2"/>
      <c r="AL10" s="67">
        <f>データ!V6</f>
        <v>5361</v>
      </c>
      <c r="AM10" s="67"/>
      <c r="AN10" s="67"/>
      <c r="AO10" s="67"/>
      <c r="AP10" s="67"/>
      <c r="AQ10" s="67"/>
      <c r="AR10" s="67"/>
      <c r="AS10" s="67"/>
      <c r="AT10" s="66">
        <f>データ!W6</f>
        <v>1.92</v>
      </c>
      <c r="AU10" s="66"/>
      <c r="AV10" s="66"/>
      <c r="AW10" s="66"/>
      <c r="AX10" s="66"/>
      <c r="AY10" s="66"/>
      <c r="AZ10" s="66"/>
      <c r="BA10" s="66"/>
      <c r="BB10" s="66">
        <f>データ!X6</f>
        <v>2792.19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17</v>
      </c>
      <c r="F6" s="33">
        <f t="shared" si="3"/>
        <v>4</v>
      </c>
      <c r="G6" s="33">
        <f t="shared" si="3"/>
        <v>0</v>
      </c>
      <c r="H6" s="33" t="str">
        <f t="shared" si="3"/>
        <v>島根県　雲南市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13.5</v>
      </c>
      <c r="Q6" s="34">
        <f t="shared" si="3"/>
        <v>89.05</v>
      </c>
      <c r="R6" s="34">
        <f t="shared" si="3"/>
        <v>2678</v>
      </c>
      <c r="S6" s="34">
        <f t="shared" si="3"/>
        <v>39973</v>
      </c>
      <c r="T6" s="34">
        <f t="shared" si="3"/>
        <v>553.17999999999995</v>
      </c>
      <c r="U6" s="34">
        <f t="shared" si="3"/>
        <v>72.260000000000005</v>
      </c>
      <c r="V6" s="34">
        <f t="shared" si="3"/>
        <v>5361</v>
      </c>
      <c r="W6" s="34">
        <f t="shared" si="3"/>
        <v>1.92</v>
      </c>
      <c r="X6" s="34">
        <f t="shared" si="3"/>
        <v>2792.19</v>
      </c>
      <c r="Y6" s="35">
        <f>IF(Y7="",NA(),Y7)</f>
        <v>89.86</v>
      </c>
      <c r="Z6" s="35">
        <f t="shared" ref="Z6:AH6" si="4">IF(Z7="",NA(),Z7)</f>
        <v>89.83</v>
      </c>
      <c r="AA6" s="35">
        <f t="shared" si="4"/>
        <v>90.38</v>
      </c>
      <c r="AB6" s="35">
        <f t="shared" si="4"/>
        <v>90.35</v>
      </c>
      <c r="AC6" s="35">
        <f t="shared" si="4"/>
        <v>90.06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1620.09</v>
      </c>
      <c r="BG6" s="35">
        <f t="shared" ref="BG6:BO6" si="7">IF(BG7="",NA(),BG7)</f>
        <v>1553.97</v>
      </c>
      <c r="BH6" s="35">
        <f t="shared" si="7"/>
        <v>1403.77</v>
      </c>
      <c r="BI6" s="35">
        <f t="shared" si="7"/>
        <v>1295.6600000000001</v>
      </c>
      <c r="BJ6" s="35">
        <f t="shared" si="7"/>
        <v>1075.6600000000001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58.78</v>
      </c>
      <c r="BR6" s="35">
        <f t="shared" ref="BR6:BZ6" si="8">IF(BR7="",NA(),BR7)</f>
        <v>63.16</v>
      </c>
      <c r="BS6" s="35">
        <f t="shared" si="8"/>
        <v>57.28</v>
      </c>
      <c r="BT6" s="35">
        <f t="shared" si="8"/>
        <v>60.49</v>
      </c>
      <c r="BU6" s="35">
        <f t="shared" si="8"/>
        <v>75.37</v>
      </c>
      <c r="BV6" s="35">
        <f t="shared" si="8"/>
        <v>62.83</v>
      </c>
      <c r="BW6" s="35">
        <f t="shared" si="8"/>
        <v>64.63</v>
      </c>
      <c r="BX6" s="35">
        <f t="shared" si="8"/>
        <v>66.56</v>
      </c>
      <c r="BY6" s="35">
        <f t="shared" si="8"/>
        <v>66.22</v>
      </c>
      <c r="BZ6" s="35">
        <f t="shared" si="8"/>
        <v>69.87</v>
      </c>
      <c r="CA6" s="34" t="str">
        <f>IF(CA7="","",IF(CA7="-","【-】","【"&amp;SUBSTITUTE(TEXT(CA7,"#,##0.00"),"-","△")&amp;"】"))</f>
        <v>【69.80】</v>
      </c>
      <c r="CB6" s="35">
        <f>IF(CB7="",NA(),CB7)</f>
        <v>275.8</v>
      </c>
      <c r="CC6" s="35">
        <f t="shared" ref="CC6:CK6" si="9">IF(CC7="",NA(),CC7)</f>
        <v>254.8</v>
      </c>
      <c r="CD6" s="35">
        <f t="shared" si="9"/>
        <v>286.45999999999998</v>
      </c>
      <c r="CE6" s="35">
        <f t="shared" si="9"/>
        <v>272.08999999999997</v>
      </c>
      <c r="CF6" s="35">
        <f t="shared" si="9"/>
        <v>227.54</v>
      </c>
      <c r="CG6" s="35">
        <f t="shared" si="9"/>
        <v>250.43</v>
      </c>
      <c r="CH6" s="35">
        <f t="shared" si="9"/>
        <v>245.75</v>
      </c>
      <c r="CI6" s="35">
        <f t="shared" si="9"/>
        <v>244.29</v>
      </c>
      <c r="CJ6" s="35">
        <f t="shared" si="9"/>
        <v>246.72</v>
      </c>
      <c r="CK6" s="35">
        <f t="shared" si="9"/>
        <v>234.96</v>
      </c>
      <c r="CL6" s="34" t="str">
        <f>IF(CL7="","",IF(CL7="-","【-】","【"&amp;SUBSTITUTE(TEXT(CL7,"#,##0.00"),"-","△")&amp;"】"))</f>
        <v>【232.54】</v>
      </c>
      <c r="CM6" s="35">
        <f>IF(CM7="",NA(),CM7)</f>
        <v>64.48</v>
      </c>
      <c r="CN6" s="35">
        <f t="shared" ref="CN6:CV6" si="10">IF(CN7="",NA(),CN7)</f>
        <v>69.42</v>
      </c>
      <c r="CO6" s="35">
        <f t="shared" si="10"/>
        <v>68.78</v>
      </c>
      <c r="CP6" s="35">
        <f t="shared" si="10"/>
        <v>70.81</v>
      </c>
      <c r="CQ6" s="35">
        <f t="shared" si="10"/>
        <v>80.58</v>
      </c>
      <c r="CR6" s="35">
        <f t="shared" si="10"/>
        <v>42.31</v>
      </c>
      <c r="CS6" s="35">
        <f t="shared" si="10"/>
        <v>43.65</v>
      </c>
      <c r="CT6" s="35">
        <f t="shared" si="10"/>
        <v>43.58</v>
      </c>
      <c r="CU6" s="35">
        <f t="shared" si="10"/>
        <v>41.35</v>
      </c>
      <c r="CV6" s="35">
        <f t="shared" si="10"/>
        <v>42.9</v>
      </c>
      <c r="CW6" s="34" t="str">
        <f>IF(CW7="","",IF(CW7="-","【-】","【"&amp;SUBSTITUTE(TEXT(CW7,"#,##0.00"),"-","△")&amp;"】"))</f>
        <v>【42.17】</v>
      </c>
      <c r="CX6" s="35">
        <f>IF(CX7="",NA(),CX7)</f>
        <v>74.73</v>
      </c>
      <c r="CY6" s="35">
        <f t="shared" ref="CY6:DG6" si="11">IF(CY7="",NA(),CY7)</f>
        <v>75.819999999999993</v>
      </c>
      <c r="CZ6" s="35">
        <f t="shared" si="11"/>
        <v>77.900000000000006</v>
      </c>
      <c r="DA6" s="35">
        <f t="shared" si="11"/>
        <v>79.989999999999995</v>
      </c>
      <c r="DB6" s="35">
        <f t="shared" si="11"/>
        <v>80.319999999999993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322091</v>
      </c>
      <c r="D7" s="37">
        <v>47</v>
      </c>
      <c r="E7" s="37">
        <v>17</v>
      </c>
      <c r="F7" s="37">
        <v>4</v>
      </c>
      <c r="G7" s="37">
        <v>0</v>
      </c>
      <c r="H7" s="37" t="s">
        <v>109</v>
      </c>
      <c r="I7" s="37" t="s">
        <v>110</v>
      </c>
      <c r="J7" s="37" t="s">
        <v>111</v>
      </c>
      <c r="K7" s="37" t="s">
        <v>112</v>
      </c>
      <c r="L7" s="37" t="s">
        <v>113</v>
      </c>
      <c r="M7" s="37"/>
      <c r="N7" s="38" t="s">
        <v>114</v>
      </c>
      <c r="O7" s="38" t="s">
        <v>115</v>
      </c>
      <c r="P7" s="38">
        <v>13.5</v>
      </c>
      <c r="Q7" s="38">
        <v>89.05</v>
      </c>
      <c r="R7" s="38">
        <v>2678</v>
      </c>
      <c r="S7" s="38">
        <v>39973</v>
      </c>
      <c r="T7" s="38">
        <v>553.17999999999995</v>
      </c>
      <c r="U7" s="38">
        <v>72.260000000000005</v>
      </c>
      <c r="V7" s="38">
        <v>5361</v>
      </c>
      <c r="W7" s="38">
        <v>1.92</v>
      </c>
      <c r="X7" s="38">
        <v>2792.19</v>
      </c>
      <c r="Y7" s="38">
        <v>89.86</v>
      </c>
      <c r="Z7" s="38">
        <v>89.83</v>
      </c>
      <c r="AA7" s="38">
        <v>90.38</v>
      </c>
      <c r="AB7" s="38">
        <v>90.35</v>
      </c>
      <c r="AC7" s="38">
        <v>90.06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1620.09</v>
      </c>
      <c r="BG7" s="38">
        <v>1553.97</v>
      </c>
      <c r="BH7" s="38">
        <v>1403.77</v>
      </c>
      <c r="BI7" s="38">
        <v>1295.6600000000001</v>
      </c>
      <c r="BJ7" s="38">
        <v>1075.6600000000001</v>
      </c>
      <c r="BK7" s="38">
        <v>1622.51</v>
      </c>
      <c r="BL7" s="38">
        <v>1569.13</v>
      </c>
      <c r="BM7" s="38">
        <v>1436</v>
      </c>
      <c r="BN7" s="38">
        <v>1434.89</v>
      </c>
      <c r="BO7" s="38">
        <v>1298.9100000000001</v>
      </c>
      <c r="BP7" s="38">
        <v>1348.09</v>
      </c>
      <c r="BQ7" s="38">
        <v>58.78</v>
      </c>
      <c r="BR7" s="38">
        <v>63.16</v>
      </c>
      <c r="BS7" s="38">
        <v>57.28</v>
      </c>
      <c r="BT7" s="38">
        <v>60.49</v>
      </c>
      <c r="BU7" s="38">
        <v>75.37</v>
      </c>
      <c r="BV7" s="38">
        <v>62.83</v>
      </c>
      <c r="BW7" s="38">
        <v>64.63</v>
      </c>
      <c r="BX7" s="38">
        <v>66.56</v>
      </c>
      <c r="BY7" s="38">
        <v>66.22</v>
      </c>
      <c r="BZ7" s="38">
        <v>69.87</v>
      </c>
      <c r="CA7" s="38">
        <v>69.8</v>
      </c>
      <c r="CB7" s="38">
        <v>275.8</v>
      </c>
      <c r="CC7" s="38">
        <v>254.8</v>
      </c>
      <c r="CD7" s="38">
        <v>286.45999999999998</v>
      </c>
      <c r="CE7" s="38">
        <v>272.08999999999997</v>
      </c>
      <c r="CF7" s="38">
        <v>227.54</v>
      </c>
      <c r="CG7" s="38">
        <v>250.43</v>
      </c>
      <c r="CH7" s="38">
        <v>245.75</v>
      </c>
      <c r="CI7" s="38">
        <v>244.29</v>
      </c>
      <c r="CJ7" s="38">
        <v>246.72</v>
      </c>
      <c r="CK7" s="38">
        <v>234.96</v>
      </c>
      <c r="CL7" s="38">
        <v>232.54</v>
      </c>
      <c r="CM7" s="38">
        <v>64.48</v>
      </c>
      <c r="CN7" s="38">
        <v>69.42</v>
      </c>
      <c r="CO7" s="38">
        <v>68.78</v>
      </c>
      <c r="CP7" s="38">
        <v>70.81</v>
      </c>
      <c r="CQ7" s="38">
        <v>80.58</v>
      </c>
      <c r="CR7" s="38">
        <v>42.31</v>
      </c>
      <c r="CS7" s="38">
        <v>43.65</v>
      </c>
      <c r="CT7" s="38">
        <v>43.58</v>
      </c>
      <c r="CU7" s="38">
        <v>41.35</v>
      </c>
      <c r="CV7" s="38">
        <v>42.9</v>
      </c>
      <c r="CW7" s="38">
        <v>42.17</v>
      </c>
      <c r="CX7" s="38">
        <v>74.73</v>
      </c>
      <c r="CY7" s="38">
        <v>75.819999999999993</v>
      </c>
      <c r="CZ7" s="38">
        <v>77.900000000000006</v>
      </c>
      <c r="DA7" s="38">
        <v>79.989999999999995</v>
      </c>
      <c r="DB7" s="38">
        <v>80.319999999999993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2018-01-28T02:55:11Z</cp:lastPrinted>
  <dcterms:created xsi:type="dcterms:W3CDTF">2017-12-25T02:21:37Z</dcterms:created>
  <dcterms:modified xsi:type="dcterms:W3CDTF">2018-01-28T02:57:49Z</dcterms:modified>
  <cp:category/>
</cp:coreProperties>
</file>