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000138\Desktop\"/>
    </mc:Choice>
  </mc:AlternateContent>
  <xr:revisionPtr revIDLastSave="0" documentId="13_ncr:1_{95E36AC1-0CEE-414C-9A3C-EE84D6CEED36}" xr6:coauthVersionLast="47" xr6:coauthVersionMax="47" xr10:uidLastSave="{00000000-0000-0000-0000-000000000000}"/>
  <workbookProtection workbookAlgorithmName="SHA-512" workbookHashValue="kQIclz1FQGc39C1Z9r9mS4obAdXkUVufFhn+HcuRUWjW5YJm5Y9EYLaVkk9IlpdGhXp6nWe/KEKkkSqNiQ169w==" workbookSaltValue="xaxrS1/3WwNkMJDNhy6AE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G85" i="4"/>
  <c r="F85" i="4"/>
  <c r="E85" i="4"/>
  <c r="AL10" i="4"/>
  <c r="I10" i="4"/>
  <c r="AL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<sst xmlns="http://schemas.openxmlformats.org/spreadsheetml/2006/main" count="319" uniqueCount="116">
  <si>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</si>
  <si>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</si>
  <si>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</si>
  <si>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</si>
  <si>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</si>
  <si>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</si>
  <si>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</si>
  <si>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</si>
  <si>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</si>
  <si>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</si>
  <si>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</si>
  <si>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</si>
  <si>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</si>
  <si>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</si>
  <si>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</si>
  <si>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</si>
  <si>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</si>
  <si>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</si>
  <si>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</si>
  <si>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</si>
  <si>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</si>
  <si>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</si>
  <si>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</si>
  <si>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</si>
  <si>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</si>
  <si>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</si>
  <si>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</si>
  <si>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</si>
  <si>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</si>
  <si>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</si>
  <si>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</si>
  <si>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</si>
  <si>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</si>
  <si>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</si>
  <si>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</si>
  <si>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</si>
  <si>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</si>
  <si>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</si>
  <si>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</si>
  <si>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</si>
  <si>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</si>
  <si>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</si>
  <si>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</si>
  <si>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</si>
  <si>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</si>
  <si>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</si>
  <si>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</si>
  <si>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</si>
  <si>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</si>
  <si>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</si>
  <si>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</si>
  <si>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</si>
  <si>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</si>
  <si>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</si>
  <si>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</si>
  <si>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</si>
  <si>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</si>
  <si>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</si>
  <si>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</si>
  <si>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</si>
  <si>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</si>
  <si>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</si>
  <si>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</si>
  <si>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</si>
  <si>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</si>
  <si>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</si>
  <si>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</si>
  <si>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</si>
  <si>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</si>
  <si>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</si>
  <si>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</si>
  <si>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</si>
  <si>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</si>
  <si>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</si>
  <si>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</si>
  <si>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</si>
  <si>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</si>
  <si>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</si>
  <si>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</si>
  <si>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</si>
  <si>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</si>
  <si>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</si>
  <si>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</si>
  <si>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</si>
  <si>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</si>
  <si>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</si>
  <si>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</si>
  <si>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</si>
  <si>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</si>
  <si>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</si>
  <si>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</si>
  <si>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</si>
  <si>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</si>
  <si>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</si>
  <si>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</si>
  <si>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</si>
  <si>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</si>
  <si>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</si>
  <si>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</si>
  <si>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</si>
  <si>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</si>
  <si>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</si>
  <si>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</si>
  <si>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</si>
  <si>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</si>
  <si>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</si>
  <si>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</si>
  <si>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</si>
  <si>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</si>
  <si>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</si>
  <si>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</si>
  <si>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</si>
  <si>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</si>
  <si>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経常収支比率は100％を超え、平均値を上回っている。
③流動比率
　流動比率は平均値を下回っており、短期支払能力が不足している。
④企業債残高対事業規模比率
　企業債残高に対する一般会計負担額が高いため類似団体の平均値を大幅に下回っている。
⑤経費回収率
　R4、R5と段階的に使用料を改定しているが、まだ回収すべき経費を使用料で賄えていない状況である。
⑥汚水処理原価
　類似団体の平均値に対して効率的な汚水処理が実施できているとはいえない状態である。地理的要因等も考えられるが、施設の統廃合を検討するといった経営改善が必要である。
⑦施設利用率
　施設の対応可能な処理能力に対する一日平均処理水量の割合が類似団体の平均値を下回っている。近年、利用率が減少傾向にあるため、施設の利用状況や適正規模を検討する必要がある。
⑧水洗化率
　水洗便所を設置して汚水処理している人口の割合が類似団体の平均値を上回っている。100％に近づけるよう水洗化率の向上の取組が必要である。</t>
    <rPh sb="434" eb="435">
      <t>シタウエ</t>
    </rPh>
    <phoneticPr fontId="4"/>
  </si>
  <si>
    <t>①有形固定資産減価償却率
　供用開始が昭和62年で布設から36年経過しており、ポンプ等の機器類は順次、更新・修繕等を行っている。
　今後、管渠等の老朽化に伴い修繕費用が必要になってくると想定される。
③管渠改善率
　今後も老朽化に伴い修繕費用が必要になってくると想定されることから、最適整備構想等に基づき、計画的な更新、長寿命化を図っていく必要がある。</t>
    <rPh sb="148" eb="149">
      <t>ナド</t>
    </rPh>
    <phoneticPr fontId="4"/>
  </si>
  <si>
    <t>　R4年度、R5年度と使用料の改定を行っているが、人口減少などによって有収水量が減少しているため、今後も適正な使用料について定期的に見直ししていく必要がある。
  費用については、農集の一部を公共下水道に接続するなど、維持管理の効率化（施設の統廃合、事業委託等による維持管理費の削減）を検討し、経営基盤の強化を図り、持続可能な事業経営を行う必要がある。
　また、経営の透明性を向上させ、事業の経営健全化のため、R6年度から公営企業会計を適用している。</t>
    <rPh sb="8" eb="10">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</si>
</sst>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63C-44B8-9166-580849A0BA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263C-44B8-9166-580849A0BA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42.12</c:v>
                </c:pt>
              </c:numCache>
            </c:numRef>
          </c:val>
          <c:extLst>
            <c:ext xmlns:c16="http://schemas.microsoft.com/office/drawing/2014/chart" uri="{C3380CC4-5D6E-409C-BE32-E72D297353CC}">
              <c16:uniqueId val="{00000000-1DD2-4FE9-B691-624F987ED5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DD2-4FE9-B691-624F987ED5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91.57</c:v>
                </c:pt>
              </c:numCache>
            </c:numRef>
          </c:val>
          <c:extLst>
            <c:ext xmlns:c16="http://schemas.microsoft.com/office/drawing/2014/chart" uri="{C3380CC4-5D6E-409C-BE32-E72D297353CC}">
              <c16:uniqueId val="{00000000-A12B-413F-B90E-451834EB02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A12B-413F-B90E-451834EB02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111.86</c:v>
                </c:pt>
              </c:numCache>
            </c:numRef>
          </c:val>
          <c:extLst>
            <c:ext xmlns:c16="http://schemas.microsoft.com/office/drawing/2014/chart" uri="{C3380CC4-5D6E-409C-BE32-E72D297353CC}">
              <c16:uniqueId val="{00000000-1A1D-4CF3-BB8F-961B5C0735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1A1D-4CF3-BB8F-961B5C0735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59.95</c:v>
                </c:pt>
              </c:numCache>
            </c:numRef>
          </c:val>
          <c:extLst>
            <c:ext xmlns:c16="http://schemas.microsoft.com/office/drawing/2014/chart" uri="{C3380CC4-5D6E-409C-BE32-E72D297353CC}">
              <c16:uniqueId val="{00000000-541F-42D4-AB57-4E4E15FBDB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541F-42D4-AB57-4E4E15FBDB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6EB-45F4-9824-C0911D0864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46EB-45F4-9824-C0911D0864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E1-46B6-B254-9508ABB628C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3CE1-46B6-B254-9508ABB628C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19.21</c:v>
                </c:pt>
              </c:numCache>
            </c:numRef>
          </c:val>
          <c:extLst>
            <c:ext xmlns:c16="http://schemas.microsoft.com/office/drawing/2014/chart" uri="{C3380CC4-5D6E-409C-BE32-E72D297353CC}">
              <c16:uniqueId val="{00000000-7481-4178-9316-D7DE9B677F4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7481-4178-9316-D7DE9B677F4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25.33</c:v>
                </c:pt>
              </c:numCache>
            </c:numRef>
          </c:val>
          <c:extLst>
            <c:ext xmlns:c16="http://schemas.microsoft.com/office/drawing/2014/chart" uri="{C3380CC4-5D6E-409C-BE32-E72D297353CC}">
              <c16:uniqueId val="{00000000-C8F9-4644-9999-6E2E9A23D7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C8F9-4644-9999-6E2E9A23D7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65.3</c:v>
                </c:pt>
              </c:numCache>
            </c:numRef>
          </c:val>
          <c:extLst>
            <c:ext xmlns:c16="http://schemas.microsoft.com/office/drawing/2014/chart" uri="{C3380CC4-5D6E-409C-BE32-E72D297353CC}">
              <c16:uniqueId val="{00000000-527E-41CF-BAA2-B5BE93C433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527E-41CF-BAA2-B5BE93C433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279</c:v>
                </c:pt>
              </c:numCache>
            </c:numRef>
          </c:val>
          <c:extLst>
            <c:ext xmlns:c16="http://schemas.microsoft.com/office/drawing/2014/chart" uri="{C3380CC4-5D6E-409C-BE32-E72D297353CC}">
              <c16:uniqueId val="{00000000-8D06-4A45-A5F2-DB3797CE3C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8D06-4A45-A5F2-DB3797CE3C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2" zoomScaleNormal="100" workbookViewId="0">
      <selection activeCell="BJ58" sqref="BJ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島根県　雲南市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34426</v>
      </c>
      <c r="AM8" s="54"/>
      <c r="AN8" s="54"/>
      <c r="AO8" s="54"/>
      <c r="AP8" s="54"/>
      <c r="AQ8" s="54"/>
      <c r="AR8" s="54"/>
      <c r="AS8" s="54"/>
      <c r="AT8" s="53">
        <f>データ!T6</f>
        <v>553.17999999999995</v>
      </c>
      <c r="AU8" s="53"/>
      <c r="AV8" s="53"/>
      <c r="AW8" s="53"/>
      <c r="AX8" s="53"/>
      <c r="AY8" s="53"/>
      <c r="AZ8" s="53"/>
      <c r="BA8" s="53"/>
      <c r="BB8" s="53">
        <f>データ!U6</f>
        <v>62.23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62.92</v>
      </c>
      <c r="J10" s="53"/>
      <c r="K10" s="53"/>
      <c r="L10" s="53"/>
      <c r="M10" s="53"/>
      <c r="N10" s="53"/>
      <c r="O10" s="53"/>
      <c r="P10" s="53">
        <f>データ!P6</f>
        <v>22.05</v>
      </c>
      <c r="Q10" s="53"/>
      <c r="R10" s="53"/>
      <c r="S10" s="53"/>
      <c r="T10" s="53"/>
      <c r="U10" s="53"/>
      <c r="V10" s="53"/>
      <c r="W10" s="53">
        <f>データ!Q6</f>
        <v>93.11</v>
      </c>
      <c r="X10" s="53"/>
      <c r="Y10" s="53"/>
      <c r="Z10" s="53"/>
      <c r="AA10" s="53"/>
      <c r="AB10" s="53"/>
      <c r="AC10" s="53"/>
      <c r="AD10" s="54">
        <f>データ!R6</f>
        <v>3293</v>
      </c>
      <c r="AE10" s="54"/>
      <c r="AF10" s="54"/>
      <c r="AG10" s="54"/>
      <c r="AH10" s="54"/>
      <c r="AI10" s="54"/>
      <c r="AJ10" s="54"/>
      <c r="AK10" s="2"/>
      <c r="AL10" s="54">
        <f>データ!V6</f>
        <v>7541</v>
      </c>
      <c r="AM10" s="54"/>
      <c r="AN10" s="54"/>
      <c r="AO10" s="54"/>
      <c r="AP10" s="54"/>
      <c r="AQ10" s="54"/>
      <c r="AR10" s="54"/>
      <c r="AS10" s="54"/>
      <c r="AT10" s="53">
        <f>データ!W6</f>
        <v>4.6399999999999997</v>
      </c>
      <c r="AU10" s="53"/>
      <c r="AV10" s="53"/>
      <c r="AW10" s="53"/>
      <c r="AX10" s="53"/>
      <c r="AY10" s="53"/>
      <c r="AZ10" s="53"/>
      <c r="BA10" s="53"/>
      <c r="BB10" s="53">
        <f>データ!X6</f>
        <v>1625.22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RIAHU3A7D89PWaDSHvXP4fcuDwaFxknIEqDJpGVtNCuSHPKSkpDP5P7K4agp0/Y63ewPfpkgRtmjzjG0VeLQA==" saltValue="trBEKCPZW/X/UQdDAXpC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17</v>
      </c>
      <c r="F6" s="19">
        <f t="shared" si="3"/>
        <v>5</v>
      </c>
      <c r="G6" s="19">
        <f t="shared" si="3"/>
        <v>0</v>
      </c>
      <c r="H6" s="19" t="str">
        <f t="shared" si="3"/>
        <v>島根県　雲南市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62.92</v>
      </c>
      <c r="P6" s="20">
        <f t="shared" si="3"/>
        <v>22.05</v>
      </c>
      <c r="Q6" s="20">
        <f t="shared" si="3"/>
        <v>93.11</v>
      </c>
      <c r="R6" s="20">
        <f t="shared" si="3"/>
        <v>3293</v>
      </c>
      <c r="S6" s="20">
        <f t="shared" si="3"/>
        <v>34426</v>
      </c>
      <c r="T6" s="20">
        <f t="shared" si="3"/>
        <v>553.17999999999995</v>
      </c>
      <c r="U6" s="20">
        <f t="shared" si="3"/>
        <v>62.23</v>
      </c>
      <c r="V6" s="20">
        <f t="shared" si="3"/>
        <v>7541</v>
      </c>
      <c r="W6" s="20">
        <f t="shared" si="3"/>
        <v>4.6399999999999997</v>
      </c>
      <c r="X6" s="20">
        <f t="shared" si="3"/>
        <v>1625.22</v>
      </c>
      <c r="Y6" s="21" t="str">
        <f>IF(Y7="",NA(),Y7)</f>
        <v>-</v>
      </c>
      <c r="Z6" s="21" t="str">
        <f t="shared" ref="Z6:AH6" si="4">IF(Z7="",NA(),Z7)</f>
        <v>-</v>
      </c>
      <c r="AA6" s="21" t="str">
        <f t="shared" si="4"/>
        <v>-</v>
      </c>
      <c r="AB6" s="21" t="str">
        <f t="shared" si="4"/>
        <v>-</v>
      </c>
      <c r="AC6" s="21">
        <f t="shared" si="4"/>
        <v>111.86</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19.21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25.33</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65.3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279</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42.12</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91.57</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59.95</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322091</v>
      </c>
      <c r="D7" s="23">
        <v>46</v>
      </c>
      <c r="E7" s="23">
        <v>17</v>
      </c>
      <c r="F7" s="23">
        <v>5</v>
      </c>
      <c r="G7" s="23">
        <v>0</v>
      </c>
      <c r="H7" s="23" t="s">
        <v>96</v>
      </c>
      <c r="I7" s="23" t="s">
        <v>97</v>
      </c>
      <c r="J7" s="23" t="s">
        <v>98</v>
      </c>
      <c r="K7" s="23" t="s">
        <v>99</v>
      </c>
      <c r="L7" s="23" t="s">
        <v>100</v>
      </c>
      <c r="M7" s="23" t="s">
        <v>101</v>
      </c>
      <c r="N7" s="24" t="s">
        <v>102</v>
      </c>
      <c r="O7" s="24">
        <v>62.92</v>
      </c>
      <c r="P7" s="24">
        <v>22.05</v>
      </c>
      <c r="Q7" s="24">
        <v>93.11</v>
      </c>
      <c r="R7" s="24">
        <v>3293</v>
      </c>
      <c r="S7" s="24">
        <v>34426</v>
      </c>
      <c r="T7" s="24">
        <v>553.17999999999995</v>
      </c>
      <c r="U7" s="24">
        <v>62.23</v>
      </c>
      <c r="V7" s="24">
        <v>7541</v>
      </c>
      <c r="W7" s="24">
        <v>4.6399999999999997</v>
      </c>
      <c r="X7" s="24">
        <v>1625.22</v>
      </c>
      <c r="Y7" s="24" t="s">
        <v>102</v>
      </c>
      <c r="Z7" s="24" t="s">
        <v>102</v>
      </c>
      <c r="AA7" s="24" t="s">
        <v>102</v>
      </c>
      <c r="AB7" s="24" t="s">
        <v>102</v>
      </c>
      <c r="AC7" s="24">
        <v>111.86</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19.21</v>
      </c>
      <c r="AZ7" s="24" t="s">
        <v>102</v>
      </c>
      <c r="BA7" s="24" t="s">
        <v>102</v>
      </c>
      <c r="BB7" s="24" t="s">
        <v>102</v>
      </c>
      <c r="BC7" s="24" t="s">
        <v>102</v>
      </c>
      <c r="BD7" s="24">
        <v>41.03</v>
      </c>
      <c r="BE7" s="24">
        <v>47.19</v>
      </c>
      <c r="BF7" s="24" t="s">
        <v>102</v>
      </c>
      <c r="BG7" s="24" t="s">
        <v>102</v>
      </c>
      <c r="BH7" s="24" t="s">
        <v>102</v>
      </c>
      <c r="BI7" s="24" t="s">
        <v>102</v>
      </c>
      <c r="BJ7" s="24">
        <v>25.33</v>
      </c>
      <c r="BK7" s="24" t="s">
        <v>102</v>
      </c>
      <c r="BL7" s="24" t="s">
        <v>102</v>
      </c>
      <c r="BM7" s="24" t="s">
        <v>102</v>
      </c>
      <c r="BN7" s="24" t="s">
        <v>102</v>
      </c>
      <c r="BO7" s="24">
        <v>796.8</v>
      </c>
      <c r="BP7" s="24">
        <v>798.1</v>
      </c>
      <c r="BQ7" s="24" t="s">
        <v>102</v>
      </c>
      <c r="BR7" s="24" t="s">
        <v>102</v>
      </c>
      <c r="BS7" s="24" t="s">
        <v>102</v>
      </c>
      <c r="BT7" s="24" t="s">
        <v>102</v>
      </c>
      <c r="BU7" s="24">
        <v>65.3</v>
      </c>
      <c r="BV7" s="24" t="s">
        <v>102</v>
      </c>
      <c r="BW7" s="24" t="s">
        <v>102</v>
      </c>
      <c r="BX7" s="24" t="s">
        <v>102</v>
      </c>
      <c r="BY7" s="24" t="s">
        <v>102</v>
      </c>
      <c r="BZ7" s="24">
        <v>58.41</v>
      </c>
      <c r="CA7" s="24">
        <v>54.51</v>
      </c>
      <c r="CB7" s="24" t="s">
        <v>102</v>
      </c>
      <c r="CC7" s="24" t="s">
        <v>102</v>
      </c>
      <c r="CD7" s="24" t="s">
        <v>102</v>
      </c>
      <c r="CE7" s="24" t="s">
        <v>102</v>
      </c>
      <c r="CF7" s="24">
        <v>279</v>
      </c>
      <c r="CG7" s="24" t="s">
        <v>102</v>
      </c>
      <c r="CH7" s="24" t="s">
        <v>102</v>
      </c>
      <c r="CI7" s="24" t="s">
        <v>102</v>
      </c>
      <c r="CJ7" s="24" t="s">
        <v>102</v>
      </c>
      <c r="CK7" s="24">
        <v>267.33999999999997</v>
      </c>
      <c r="CL7" s="24">
        <v>286.33</v>
      </c>
      <c r="CM7" s="24" t="s">
        <v>102</v>
      </c>
      <c r="CN7" s="24" t="s">
        <v>102</v>
      </c>
      <c r="CO7" s="24" t="s">
        <v>102</v>
      </c>
      <c r="CP7" s="24" t="s">
        <v>102</v>
      </c>
      <c r="CQ7" s="24">
        <v>42.12</v>
      </c>
      <c r="CR7" s="24" t="s">
        <v>102</v>
      </c>
      <c r="CS7" s="24" t="s">
        <v>102</v>
      </c>
      <c r="CT7" s="24" t="s">
        <v>102</v>
      </c>
      <c r="CU7" s="24" t="s">
        <v>102</v>
      </c>
      <c r="CV7" s="24">
        <v>52.34</v>
      </c>
      <c r="CW7" s="24">
        <v>49.92</v>
      </c>
      <c r="CX7" s="24" t="s">
        <v>102</v>
      </c>
      <c r="CY7" s="24" t="s">
        <v>102</v>
      </c>
      <c r="CZ7" s="24" t="s">
        <v>102</v>
      </c>
      <c r="DA7" s="24" t="s">
        <v>102</v>
      </c>
      <c r="DB7" s="24">
        <v>91.57</v>
      </c>
      <c r="DC7" s="24" t="s">
        <v>102</v>
      </c>
      <c r="DD7" s="24" t="s">
        <v>102</v>
      </c>
      <c r="DE7" s="24" t="s">
        <v>102</v>
      </c>
      <c r="DF7" s="24" t="s">
        <v>102</v>
      </c>
      <c r="DG7" s="24">
        <v>90.05</v>
      </c>
      <c r="DH7" s="24">
        <v>87.8</v>
      </c>
      <c r="DI7" s="24" t="s">
        <v>102</v>
      </c>
      <c r="DJ7" s="24" t="s">
        <v>102</v>
      </c>
      <c r="DK7" s="24" t="s">
        <v>102</v>
      </c>
      <c r="DL7" s="24" t="s">
        <v>102</v>
      </c>
      <c r="DM7" s="24">
        <v>59.95</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2025-12-23T06:22:22Z</dcterms:created>
  <dcterms:modified xsi:type="dcterms:W3CDTF">2026-01-26T05:16:35Z</dcterms:modified>
  <cp:category/>
</cp:coreProperties>
</file>