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jhdhn03001\水道局\01.総務課\008財務共通全般\公営企業に係る「経営比較分析表」の策定\R6分\"/>
    </mc:Choice>
  </mc:AlternateContent>
  <xr:revisionPtr revIDLastSave="0" documentId="13_ncr:1_{6EC8E668-8F1F-4E17-8FA5-36A2A315CA44}" xr6:coauthVersionLast="47" xr6:coauthVersionMax="47" xr10:uidLastSave="{00000000-0000-0000-0000-000000000000}"/>
  <workbookProtection workbookAlgorithmName="SHA-512" workbookHashValue="GdKctLF/AIo20HQBz4EvSLPaj2MkURGm2SgJjxNTrY36TfOuSJExYrDGP2lMWMx9oiNOrDTM94VhyDdeJZm3Ug==" workbookSaltValue="3D+loJifgHUVLhyQ6hSRt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G85" i="4"/>
  <c r="F85" i="4"/>
  <c r="E85" i="4"/>
  <c r="AT10" i="4"/>
  <c r="I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<sst xmlns="http://schemas.openxmlformats.org/spreadsheetml/2006/main" count="231" uniqueCount="115">
  <si>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</si>
  <si>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</si>
  <si>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</si>
  <si>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</si>
  <si>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</si>
  <si>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</si>
  <si>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</si>
  <si>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</si>
  <si>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</si>
  <si>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</si>
  <si>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</si>
  <si>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</si>
  <si>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</si>
  <si>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</si>
  <si>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</si>
  <si>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</si>
  <si>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</si>
  <si>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</si>
  <si>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</si>
  <si>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</si>
  <si>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</si>
  <si>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</si>
  <si>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</si>
  <si>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</si>
  <si>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</si>
  <si>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</si>
  <si>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</si>
  <si>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</si>
  <si>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</si>
  <si>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</si>
  <si>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</si>
  <si>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</si>
  <si>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</si>
  <si>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</si>
  <si>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</si>
  <si>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</si>
  <si>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</si>
  <si>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</si>
  <si>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</si>
  <si>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</si>
  <si>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</si>
  <si>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</si>
  <si>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</si>
  <si>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</si>
  <si>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</si>
  <si>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</si>
  <si>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</si>
  <si>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</si>
  <si>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</si>
  <si>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</si>
  <si>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</si>
  <si>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</si>
  <si>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</si>
  <si>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</si>
  <si>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</si>
  <si>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</si>
  <si>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</si>
  <si>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</si>
  <si>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</si>
  <si>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</si>
  <si>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</si>
  <si>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</si>
  <si>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</si>
  <si>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</si>
  <si>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</si>
  <si>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</si>
  <si>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</si>
  <si>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</si>
  <si>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</si>
  <si>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</si>
  <si>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</si>
  <si>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</si>
  <si>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</si>
  <si>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</si>
  <si>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</si>
  <si>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</si>
  <si>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</si>
  <si>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</si>
  <si>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</si>
  <si>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</si>
  <si>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</si>
  <si>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</si>
  <si>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</si>
  <si>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</si>
  <si>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</si>
  <si>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</si>
  <si>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</si>
  <si>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</si>
  <si>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</si>
  <si>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</si>
  <si>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</si>
  <si>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</si>
  <si>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</si>
  <si>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</si>
  <si>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</si>
  <si>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</si>
  <si>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</si>
  <si>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</si>
  <si>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</si>
  <si>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</si>
  <si>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</si>
  <si>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</si>
  <si>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</si>
  <si>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</si>
  <si>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</si>
  <si>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</si>
  <si>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</si>
  <si>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</si>
  <si>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</si>
  <si>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</si>
  <si>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</si>
  <si>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</si>
  <si>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R4年度、R5年度の使用料改定によって使用料収入の増を図ったが、適正な使用料水準に設定するよう定期的に見直す必要がある。
  維持管理の効率化（施設の統廃合、事業委託等による維持管理費の削減）を検討し、経営基盤の強化を図り、持続可能な事業経営を行う必要がある。
  また、経営の透明性を向上させ、事業の安定的かつ持続的な運営を目指すため一層の経営健全化が求められる。
</t>
    <rPh sb="8" eb="10">
      <t>ネンド</t>
    </rPh>
    <phoneticPr fontId="4"/>
  </si>
  <si>
    <t>①有形固定資産減価償却率
　供用開始が平成11年で布設から25年であり、まだ耐用年数を迎えていないが、類似団体より減価償却は進んでいる。
③管渠改善率
　今後も老朽化に伴い修繕費用が必要になってくると想定されることから、ストックマネジメント計画の策定等により、計画的な更新、長寿命化を図っていく必要がある。</t>
    <rPh sb="148" eb="150">
      <t>ヒツヨウ</t>
    </rPh>
    <phoneticPr fontId="4"/>
  </si>
  <si>
    <t>①経常収支比率
　経常収支比率は100％を超え、平均値を上回っている。
③流動比率
　類似団体の平均を下回っており事業での短期支払能力が不足している。
④企業債残高対事業規模比率
　企業債残高に対する一般会計負担額が高いため類似団体の平均値を大幅に下回っている。
⑤経費回収率
　R4年度、R5年度と段階的に使用料を改定したため平均値と比較しても高い。経費回収率は汚水処理費の増加により前年度に比べ減少している。
⑥汚水処理原価
　汚水処理にかかる経費は前年度より高くなっている。有収水量１㎥あたりの汚水処理費用が少ないため類似団体の平均値を下回っている。
⑦施設利用率
　施設の対応可能な処理能力に対する一日平均処理水量の割合が類似団体の平均値を下回っている。
⑧水洗化率
　水洗便所を設置して汚水処理している人口の割合が類似団体の平均値を上回っている。100％に近づけるよう水洗化率の向上の取組が必要である。</t>
    <rPh sb="236" eb="237">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</si>
</sst>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0.99</c:v>
                </c:pt>
                <c:pt idx="1">
                  <c:v>0.1</c:v>
                </c:pt>
                <c:pt idx="2" formatCode="#,##0.00;&quot;△&quot;#,##0.00">
                  <c:v>0</c:v>
                </c:pt>
                <c:pt idx="3">
                  <c:v>1.03</c:v>
                </c:pt>
                <c:pt idx="4" formatCode="#,##0.00;&quot;△&quot;#,##0.00">
                  <c:v>0</c:v>
                </c:pt>
              </c:numCache>
            </c:numRef>
          </c:val>
          <c:extLst>
            <c:ext xmlns:c16="http://schemas.microsoft.com/office/drawing/2014/chart" uri="{C3380CC4-5D6E-409C-BE32-E72D297353CC}">
              <c16:uniqueId val="{00000000-86DD-4EB0-B9AC-43191450EDB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86DD-4EB0-B9AC-43191450EDB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71.41</c:v>
                </c:pt>
                <c:pt idx="1">
                  <c:v>37.57</c:v>
                </c:pt>
                <c:pt idx="2">
                  <c:v>43.21</c:v>
                </c:pt>
                <c:pt idx="3">
                  <c:v>43.16</c:v>
                </c:pt>
                <c:pt idx="4">
                  <c:v>42.5</c:v>
                </c:pt>
              </c:numCache>
            </c:numRef>
          </c:val>
          <c:extLst>
            <c:ext xmlns:c16="http://schemas.microsoft.com/office/drawing/2014/chart" uri="{C3380CC4-5D6E-409C-BE32-E72D297353CC}">
              <c16:uniqueId val="{00000000-8FC2-4C81-8D86-92840D44A0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8FC2-4C81-8D86-92840D44A0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89.05</c:v>
                </c:pt>
                <c:pt idx="1">
                  <c:v>89.88</c:v>
                </c:pt>
                <c:pt idx="2">
                  <c:v>89.25</c:v>
                </c:pt>
                <c:pt idx="3">
                  <c:v>92.16</c:v>
                </c:pt>
                <c:pt idx="4">
                  <c:v>93.33</c:v>
                </c:pt>
              </c:numCache>
            </c:numRef>
          </c:val>
          <c:extLst>
            <c:ext xmlns:c16="http://schemas.microsoft.com/office/drawing/2014/chart" uri="{C3380CC4-5D6E-409C-BE32-E72D297353CC}">
              <c16:uniqueId val="{00000000-3E06-43CD-8E84-2B1B51D921C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3E06-43CD-8E84-2B1B51D921C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118.81</c:v>
                </c:pt>
                <c:pt idx="1">
                  <c:v>114.35</c:v>
                </c:pt>
                <c:pt idx="2">
                  <c:v>115.72</c:v>
                </c:pt>
                <c:pt idx="3">
                  <c:v>115.43</c:v>
                </c:pt>
                <c:pt idx="4">
                  <c:v>109.94</c:v>
                </c:pt>
              </c:numCache>
            </c:numRef>
          </c:val>
          <c:extLst>
            <c:ext xmlns:c16="http://schemas.microsoft.com/office/drawing/2014/chart" uri="{C3380CC4-5D6E-409C-BE32-E72D297353CC}">
              <c16:uniqueId val="{00000000-EA3F-4FA2-A3FF-329E7731AE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EA3F-4FA2-A3FF-329E7731AE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43.36</c:v>
                </c:pt>
                <c:pt idx="1">
                  <c:v>45.12</c:v>
                </c:pt>
                <c:pt idx="2">
                  <c:v>48.69</c:v>
                </c:pt>
                <c:pt idx="3">
                  <c:v>50.31</c:v>
                </c:pt>
                <c:pt idx="4">
                  <c:v>51.83</c:v>
                </c:pt>
              </c:numCache>
            </c:numRef>
          </c:val>
          <c:extLst>
            <c:ext xmlns:c16="http://schemas.microsoft.com/office/drawing/2014/chart" uri="{C3380CC4-5D6E-409C-BE32-E72D297353CC}">
              <c16:uniqueId val="{00000000-CD00-4FAA-97AE-7C553904D76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CD00-4FAA-97AE-7C553904D76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3D-4098-BF34-4467377920A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C3D-4098-BF34-4467377920A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98-4431-B61D-64EDCEA288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8998-4431-B61D-64EDCEA288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23.04</c:v>
                </c:pt>
                <c:pt idx="1">
                  <c:v>27.15</c:v>
                </c:pt>
                <c:pt idx="2">
                  <c:v>37.35</c:v>
                </c:pt>
                <c:pt idx="3">
                  <c:v>45.76</c:v>
                </c:pt>
                <c:pt idx="4">
                  <c:v>43.67</c:v>
                </c:pt>
              </c:numCache>
            </c:numRef>
          </c:val>
          <c:extLst>
            <c:ext xmlns:c16="http://schemas.microsoft.com/office/drawing/2014/chart" uri="{C3380CC4-5D6E-409C-BE32-E72D297353CC}">
              <c16:uniqueId val="{00000000-BBC2-4E0F-9F72-926071EFAA4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BBC2-4E0F-9F72-926071EFAA4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0.86</c:v>
                </c:pt>
                <c:pt idx="1">
                  <c:v>18.04</c:v>
                </c:pt>
                <c:pt idx="2">
                  <c:v>14.4</c:v>
                </c:pt>
                <c:pt idx="3">
                  <c:v>167.6</c:v>
                </c:pt>
                <c:pt idx="4">
                  <c:v>22.92</c:v>
                </c:pt>
              </c:numCache>
            </c:numRef>
          </c:val>
          <c:extLst>
            <c:ext xmlns:c16="http://schemas.microsoft.com/office/drawing/2014/chart" uri="{C3380CC4-5D6E-409C-BE32-E72D297353CC}">
              <c16:uniqueId val="{00000000-BDF3-4028-BE49-325B759DD7D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BDF3-4028-BE49-325B759DD7D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c:v>
                </c:pt>
                <c:pt idx="1">
                  <c:v>88.88</c:v>
                </c:pt>
                <c:pt idx="2">
                  <c:v>99.93</c:v>
                </c:pt>
                <c:pt idx="3">
                  <c:v>100</c:v>
                </c:pt>
                <c:pt idx="4">
                  <c:v>90.5</c:v>
                </c:pt>
              </c:numCache>
            </c:numRef>
          </c:val>
          <c:extLst>
            <c:ext xmlns:c16="http://schemas.microsoft.com/office/drawing/2014/chart" uri="{C3380CC4-5D6E-409C-BE32-E72D297353CC}">
              <c16:uniqueId val="{00000000-8171-4DD5-9DE3-4E3CEE39E8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8171-4DD5-9DE3-4E3CEE39E8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165.69</c:v>
                </c:pt>
                <c:pt idx="1">
                  <c:v>177.81</c:v>
                </c:pt>
                <c:pt idx="2">
                  <c:v>173.61</c:v>
                </c:pt>
                <c:pt idx="3">
                  <c:v>186.05</c:v>
                </c:pt>
                <c:pt idx="4">
                  <c:v>206.68</c:v>
                </c:pt>
              </c:numCache>
            </c:numRef>
          </c:val>
          <c:extLst>
            <c:ext xmlns:c16="http://schemas.microsoft.com/office/drawing/2014/chart" uri="{C3380CC4-5D6E-409C-BE32-E72D297353CC}">
              <c16:uniqueId val="{00000000-C988-4119-B27B-53A161707DD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C988-4119-B27B-53A161707DD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37" zoomScaleNormal="100" workbookViewId="0">
      <selection activeCell="BK46" sqref="BK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雲南市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34426</v>
      </c>
      <c r="AM8" s="41"/>
      <c r="AN8" s="41"/>
      <c r="AO8" s="41"/>
      <c r="AP8" s="41"/>
      <c r="AQ8" s="41"/>
      <c r="AR8" s="41"/>
      <c r="AS8" s="41"/>
      <c r="AT8" s="34">
        <f>データ!T6</f>
        <v>553.17999999999995</v>
      </c>
      <c r="AU8" s="34"/>
      <c r="AV8" s="34"/>
      <c r="AW8" s="34"/>
      <c r="AX8" s="34"/>
      <c r="AY8" s="34"/>
      <c r="AZ8" s="34"/>
      <c r="BA8" s="34"/>
      <c r="BB8" s="34">
        <f>データ!U6</f>
        <v>62.23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59.62</v>
      </c>
      <c r="J10" s="34"/>
      <c r="K10" s="34"/>
      <c r="L10" s="34"/>
      <c r="M10" s="34"/>
      <c r="N10" s="34"/>
      <c r="O10" s="34"/>
      <c r="P10" s="34">
        <f>データ!P6</f>
        <v>26.57</v>
      </c>
      <c r="Q10" s="34"/>
      <c r="R10" s="34"/>
      <c r="S10" s="34"/>
      <c r="T10" s="34"/>
      <c r="U10" s="34"/>
      <c r="V10" s="34"/>
      <c r="W10" s="34">
        <f>データ!Q6</f>
        <v>87.19</v>
      </c>
      <c r="X10" s="34"/>
      <c r="Y10" s="34"/>
      <c r="Z10" s="34"/>
      <c r="AA10" s="34"/>
      <c r="AB10" s="34"/>
      <c r="AC10" s="34"/>
      <c r="AD10" s="41">
        <f>データ!R6</f>
        <v>3293</v>
      </c>
      <c r="AE10" s="41"/>
      <c r="AF10" s="41"/>
      <c r="AG10" s="41"/>
      <c r="AH10" s="41"/>
      <c r="AI10" s="41"/>
      <c r="AJ10" s="41"/>
      <c r="AK10" s="2"/>
      <c r="AL10" s="41">
        <f>データ!V6</f>
        <v>9086</v>
      </c>
      <c r="AM10" s="41"/>
      <c r="AN10" s="41"/>
      <c r="AO10" s="41"/>
      <c r="AP10" s="41"/>
      <c r="AQ10" s="41"/>
      <c r="AR10" s="41"/>
      <c r="AS10" s="41"/>
      <c r="AT10" s="34">
        <f>データ!W6</f>
        <v>5.35</v>
      </c>
      <c r="AU10" s="34"/>
      <c r="AV10" s="34"/>
      <c r="AW10" s="34"/>
      <c r="AX10" s="34"/>
      <c r="AY10" s="34"/>
      <c r="AZ10" s="34"/>
      <c r="BA10" s="34"/>
      <c r="BB10" s="34">
        <f>データ!X6</f>
        <v>1698.32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112</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vi87WSpWG6md4qBBPGTMpQ1mQMLw8uVcc9zyjOiuiJXSsRSnqZJJNAyWBBAtF2IZgqOdYivByj1Ou22AW9lEQ==" saltValue="qz2FHoPwLtoL5eWAYfFFi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322091</v>
      </c>
      <c r="D6" s="19">
        <f t="shared" si="3"/>
        <v>46</v>
      </c>
      <c r="E6" s="19">
        <f t="shared" si="3"/>
        <v>17</v>
      </c>
      <c r="F6" s="19">
        <f t="shared" si="3"/>
        <v>1</v>
      </c>
      <c r="G6" s="19">
        <f t="shared" si="3"/>
        <v>0</v>
      </c>
      <c r="H6" s="19" t="str">
        <f t="shared" si="3"/>
        <v>島根県　雲南市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59.62</v>
      </c>
      <c r="P6" s="20">
        <f t="shared" si="3"/>
        <v>26.57</v>
      </c>
      <c r="Q6" s="20">
        <f t="shared" si="3"/>
        <v>87.19</v>
      </c>
      <c r="R6" s="20">
        <f t="shared" si="3"/>
        <v>3293</v>
      </c>
      <c r="S6" s="20">
        <f t="shared" si="3"/>
        <v>34426</v>
      </c>
      <c r="T6" s="20">
        <f t="shared" si="3"/>
        <v>553.17999999999995</v>
      </c>
      <c r="U6" s="20">
        <f t="shared" si="3"/>
        <v>62.23</v>
      </c>
      <c r="V6" s="20">
        <f t="shared" si="3"/>
        <v>9086</v>
      </c>
      <c r="W6" s="20">
        <f t="shared" si="3"/>
        <v>5.35</v>
      </c>
      <c r="X6" s="20">
        <f t="shared" si="3"/>
        <v>1698.32</v>
      </c>
      <c r="Y6" s="21">
        <f>IF(Y7="",NA(),Y7)</f>
        <v>118.81</v>
      </c>
      <c r="Z6" s="21">
        <f t="shared" ref="Z6:AH6" si="4">IF(Z7="",NA(),Z7)</f>
        <v>114.35</v>
      </c>
      <c r="AA6" s="21">
        <f t="shared" si="4"/>
        <v>115.72</v>
      </c>
      <c r="AB6" s="21">
        <f t="shared" si="4"/>
        <v>115.43</v>
      </c>
      <c r="AC6" s="21">
        <f t="shared" si="4"/>
        <v>109.94</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23.04</v>
      </c>
      <c r="AV6" s="21">
        <f t="shared" ref="AV6:BD6" si="6">IF(AV7="",NA(),AV7)</f>
        <v>27.15</v>
      </c>
      <c r="AW6" s="21">
        <f t="shared" si="6"/>
        <v>37.35</v>
      </c>
      <c r="AX6" s="21">
        <f t="shared" si="6"/>
        <v>45.76</v>
      </c>
      <c r="AY6" s="21">
        <f t="shared" si="6"/>
        <v>43.67</v>
      </c>
      <c r="AZ6" s="21">
        <f t="shared" si="6"/>
        <v>48.56</v>
      </c>
      <c r="BA6" s="21">
        <f t="shared" si="6"/>
        <v>47.58</v>
      </c>
      <c r="BB6" s="21">
        <f t="shared" si="6"/>
        <v>51.09</v>
      </c>
      <c r="BC6" s="21">
        <f t="shared" si="6"/>
        <v>57.42</v>
      </c>
      <c r="BD6" s="21">
        <f t="shared" si="6"/>
        <v>56.13</v>
      </c>
      <c r="BE6" s="20" t="str">
        <f>IF(BE7="","",IF(BE7="-","【-】","【"&amp;SUBSTITUTE(TEXT(BE7,"#,##0.00"),"-","△")&amp;"】"))</f>
        <v>【82.75】</v>
      </c>
      <c r="BF6" s="21">
        <f>IF(BF7="",NA(),BF7)</f>
        <v>0.86</v>
      </c>
      <c r="BG6" s="21">
        <f t="shared" ref="BG6:BO6" si="7">IF(BG7="",NA(),BG7)</f>
        <v>18.04</v>
      </c>
      <c r="BH6" s="21">
        <f t="shared" si="7"/>
        <v>14.4</v>
      </c>
      <c r="BI6" s="21">
        <f t="shared" si="7"/>
        <v>167.6</v>
      </c>
      <c r="BJ6" s="21">
        <f t="shared" si="7"/>
        <v>22.92</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95</v>
      </c>
      <c r="BR6" s="21">
        <f t="shared" ref="BR6:BZ6" si="8">IF(BR7="",NA(),BR7)</f>
        <v>88.88</v>
      </c>
      <c r="BS6" s="21">
        <f t="shared" si="8"/>
        <v>99.93</v>
      </c>
      <c r="BT6" s="21">
        <f t="shared" si="8"/>
        <v>100</v>
      </c>
      <c r="BU6" s="21">
        <f t="shared" si="8"/>
        <v>90.5</v>
      </c>
      <c r="BV6" s="21">
        <f t="shared" si="8"/>
        <v>79.77</v>
      </c>
      <c r="BW6" s="21">
        <f t="shared" si="8"/>
        <v>79.63</v>
      </c>
      <c r="BX6" s="21">
        <f t="shared" si="8"/>
        <v>76.78</v>
      </c>
      <c r="BY6" s="21">
        <f t="shared" si="8"/>
        <v>75.41</v>
      </c>
      <c r="BZ6" s="21">
        <f t="shared" si="8"/>
        <v>72.84</v>
      </c>
      <c r="CA6" s="20" t="str">
        <f>IF(CA7="","",IF(CA7="-","【-】","【"&amp;SUBSTITUTE(TEXT(CA7,"#,##0.00"),"-","△")&amp;"】"))</f>
        <v>【97.94】</v>
      </c>
      <c r="CB6" s="21">
        <f>IF(CB7="",NA(),CB7)</f>
        <v>165.69</v>
      </c>
      <c r="CC6" s="21">
        <f t="shared" ref="CC6:CK6" si="9">IF(CC7="",NA(),CC7)</f>
        <v>177.81</v>
      </c>
      <c r="CD6" s="21">
        <f t="shared" si="9"/>
        <v>173.61</v>
      </c>
      <c r="CE6" s="21">
        <f t="shared" si="9"/>
        <v>186.05</v>
      </c>
      <c r="CF6" s="21">
        <f t="shared" si="9"/>
        <v>206.68</v>
      </c>
      <c r="CG6" s="21">
        <f t="shared" si="9"/>
        <v>214.56</v>
      </c>
      <c r="CH6" s="21">
        <f t="shared" si="9"/>
        <v>213.66</v>
      </c>
      <c r="CI6" s="21">
        <f t="shared" si="9"/>
        <v>224.31</v>
      </c>
      <c r="CJ6" s="21">
        <f t="shared" si="9"/>
        <v>223.48</v>
      </c>
      <c r="CK6" s="21">
        <f t="shared" si="9"/>
        <v>232.33</v>
      </c>
      <c r="CL6" s="20" t="str">
        <f>IF(CL7="","",IF(CL7="-","【-】","【"&amp;SUBSTITUTE(TEXT(CL7,"#,##0.00"),"-","△")&amp;"】"))</f>
        <v>【140.98】</v>
      </c>
      <c r="CM6" s="21">
        <f>IF(CM7="",NA(),CM7)</f>
        <v>71.41</v>
      </c>
      <c r="CN6" s="21">
        <f t="shared" ref="CN6:CV6" si="10">IF(CN7="",NA(),CN7)</f>
        <v>37.57</v>
      </c>
      <c r="CO6" s="21">
        <f t="shared" si="10"/>
        <v>43.21</v>
      </c>
      <c r="CP6" s="21">
        <f t="shared" si="10"/>
        <v>43.16</v>
      </c>
      <c r="CQ6" s="21">
        <f t="shared" si="10"/>
        <v>42.5</v>
      </c>
      <c r="CR6" s="21">
        <f t="shared" si="10"/>
        <v>49.47</v>
      </c>
      <c r="CS6" s="21">
        <f t="shared" si="10"/>
        <v>48.19</v>
      </c>
      <c r="CT6" s="21">
        <f t="shared" si="10"/>
        <v>47.32</v>
      </c>
      <c r="CU6" s="21">
        <f t="shared" si="10"/>
        <v>48.03</v>
      </c>
      <c r="CV6" s="21">
        <f t="shared" si="10"/>
        <v>48.92</v>
      </c>
      <c r="CW6" s="20" t="str">
        <f>IF(CW7="","",IF(CW7="-","【-】","【"&amp;SUBSTITUTE(TEXT(CW7,"#,##0.00"),"-","△")&amp;"】"))</f>
        <v>【60.13】</v>
      </c>
      <c r="CX6" s="21">
        <f>IF(CX7="",NA(),CX7)</f>
        <v>89.05</v>
      </c>
      <c r="CY6" s="21">
        <f t="shared" ref="CY6:DG6" si="11">IF(CY7="",NA(),CY7)</f>
        <v>89.88</v>
      </c>
      <c r="CZ6" s="21">
        <f t="shared" si="11"/>
        <v>89.25</v>
      </c>
      <c r="DA6" s="21">
        <f t="shared" si="11"/>
        <v>92.16</v>
      </c>
      <c r="DB6" s="21">
        <f t="shared" si="11"/>
        <v>93.33</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43.36</v>
      </c>
      <c r="DJ6" s="21">
        <f t="shared" ref="DJ6:DR6" si="12">IF(DJ7="",NA(),DJ7)</f>
        <v>45.12</v>
      </c>
      <c r="DK6" s="21">
        <f t="shared" si="12"/>
        <v>48.69</v>
      </c>
      <c r="DL6" s="21">
        <f t="shared" si="12"/>
        <v>50.31</v>
      </c>
      <c r="DM6" s="21">
        <f t="shared" si="12"/>
        <v>51.83</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1">
        <f>IF(EE7="",NA(),EE7)</f>
        <v>0.99</v>
      </c>
      <c r="EF6" s="21">
        <f t="shared" ref="EF6:EN6" si="14">IF(EF7="",NA(),EF7)</f>
        <v>0.1</v>
      </c>
      <c r="EG6" s="20">
        <f t="shared" si="14"/>
        <v>0</v>
      </c>
      <c r="EH6" s="21">
        <f t="shared" si="14"/>
        <v>1.03</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322091</v>
      </c>
      <c r="D7" s="23">
        <v>46</v>
      </c>
      <c r="E7" s="23">
        <v>17</v>
      </c>
      <c r="F7" s="23">
        <v>1</v>
      </c>
      <c r="G7" s="23">
        <v>0</v>
      </c>
      <c r="H7" s="23" t="s">
        <v>96</v>
      </c>
      <c r="I7" s="23" t="s">
        <v>97</v>
      </c>
      <c r="J7" s="23" t="s">
        <v>98</v>
      </c>
      <c r="K7" s="23" t="s">
        <v>99</v>
      </c>
      <c r="L7" s="23" t="s">
        <v>100</v>
      </c>
      <c r="M7" s="23" t="s">
        <v>101</v>
      </c>
      <c r="N7" s="24" t="s">
        <v>102</v>
      </c>
      <c r="O7" s="24">
        <v>59.62</v>
      </c>
      <c r="P7" s="24">
        <v>26.57</v>
      </c>
      <c r="Q7" s="24">
        <v>87.19</v>
      </c>
      <c r="R7" s="24">
        <v>3293</v>
      </c>
      <c r="S7" s="24">
        <v>34426</v>
      </c>
      <c r="T7" s="24">
        <v>553.17999999999995</v>
      </c>
      <c r="U7" s="24">
        <v>62.23</v>
      </c>
      <c r="V7" s="24">
        <v>9086</v>
      </c>
      <c r="W7" s="24">
        <v>5.35</v>
      </c>
      <c r="X7" s="24">
        <v>1698.32</v>
      </c>
      <c r="Y7" s="24">
        <v>118.81</v>
      </c>
      <c r="Z7" s="24">
        <v>114.35</v>
      </c>
      <c r="AA7" s="24">
        <v>115.72</v>
      </c>
      <c r="AB7" s="24">
        <v>115.43</v>
      </c>
      <c r="AC7" s="24">
        <v>109.94</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23.04</v>
      </c>
      <c r="AV7" s="24">
        <v>27.15</v>
      </c>
      <c r="AW7" s="24">
        <v>37.35</v>
      </c>
      <c r="AX7" s="24">
        <v>45.76</v>
      </c>
      <c r="AY7" s="24">
        <v>43.67</v>
      </c>
      <c r="AZ7" s="24">
        <v>48.56</v>
      </c>
      <c r="BA7" s="24">
        <v>47.58</v>
      </c>
      <c r="BB7" s="24">
        <v>51.09</v>
      </c>
      <c r="BC7" s="24">
        <v>57.42</v>
      </c>
      <c r="BD7" s="24">
        <v>56.13</v>
      </c>
      <c r="BE7" s="24">
        <v>82.75</v>
      </c>
      <c r="BF7" s="24">
        <v>0.86</v>
      </c>
      <c r="BG7" s="24">
        <v>18.04</v>
      </c>
      <c r="BH7" s="24">
        <v>14.4</v>
      </c>
      <c r="BI7" s="24">
        <v>167.6</v>
      </c>
      <c r="BJ7" s="24">
        <v>22.92</v>
      </c>
      <c r="BK7" s="24">
        <v>1245.0999999999999</v>
      </c>
      <c r="BL7" s="24">
        <v>1108.8</v>
      </c>
      <c r="BM7" s="24">
        <v>1194.56</v>
      </c>
      <c r="BN7" s="24">
        <v>1174.6099999999999</v>
      </c>
      <c r="BO7" s="24">
        <v>1343.89</v>
      </c>
      <c r="BP7" s="24">
        <v>602.55999999999995</v>
      </c>
      <c r="BQ7" s="24">
        <v>95</v>
      </c>
      <c r="BR7" s="24">
        <v>88.88</v>
      </c>
      <c r="BS7" s="24">
        <v>99.93</v>
      </c>
      <c r="BT7" s="24">
        <v>100</v>
      </c>
      <c r="BU7" s="24">
        <v>90.5</v>
      </c>
      <c r="BV7" s="24">
        <v>79.77</v>
      </c>
      <c r="BW7" s="24">
        <v>79.63</v>
      </c>
      <c r="BX7" s="24">
        <v>76.78</v>
      </c>
      <c r="BY7" s="24">
        <v>75.41</v>
      </c>
      <c r="BZ7" s="24">
        <v>72.84</v>
      </c>
      <c r="CA7" s="24">
        <v>97.94</v>
      </c>
      <c r="CB7" s="24">
        <v>165.69</v>
      </c>
      <c r="CC7" s="24">
        <v>177.81</v>
      </c>
      <c r="CD7" s="24">
        <v>173.61</v>
      </c>
      <c r="CE7" s="24">
        <v>186.05</v>
      </c>
      <c r="CF7" s="24">
        <v>206.68</v>
      </c>
      <c r="CG7" s="24">
        <v>214.56</v>
      </c>
      <c r="CH7" s="24">
        <v>213.66</v>
      </c>
      <c r="CI7" s="24">
        <v>224.31</v>
      </c>
      <c r="CJ7" s="24">
        <v>223.48</v>
      </c>
      <c r="CK7" s="24">
        <v>232.33</v>
      </c>
      <c r="CL7" s="24">
        <v>140.97999999999999</v>
      </c>
      <c r="CM7" s="24">
        <v>71.41</v>
      </c>
      <c r="CN7" s="24">
        <v>37.57</v>
      </c>
      <c r="CO7" s="24">
        <v>43.21</v>
      </c>
      <c r="CP7" s="24">
        <v>43.16</v>
      </c>
      <c r="CQ7" s="24">
        <v>42.5</v>
      </c>
      <c r="CR7" s="24">
        <v>49.47</v>
      </c>
      <c r="CS7" s="24">
        <v>48.19</v>
      </c>
      <c r="CT7" s="24">
        <v>47.32</v>
      </c>
      <c r="CU7" s="24">
        <v>48.03</v>
      </c>
      <c r="CV7" s="24">
        <v>48.92</v>
      </c>
      <c r="CW7" s="24">
        <v>60.13</v>
      </c>
      <c r="CX7" s="24">
        <v>89.05</v>
      </c>
      <c r="CY7" s="24">
        <v>89.88</v>
      </c>
      <c r="CZ7" s="24">
        <v>89.25</v>
      </c>
      <c r="DA7" s="24">
        <v>92.16</v>
      </c>
      <c r="DB7" s="24">
        <v>93.33</v>
      </c>
      <c r="DC7" s="24">
        <v>82.06</v>
      </c>
      <c r="DD7" s="24">
        <v>82.26</v>
      </c>
      <c r="DE7" s="24">
        <v>81.33</v>
      </c>
      <c r="DF7" s="24">
        <v>80.95</v>
      </c>
      <c r="DG7" s="24">
        <v>80.760000000000005</v>
      </c>
      <c r="DH7" s="24">
        <v>96</v>
      </c>
      <c r="DI7" s="24">
        <v>43.36</v>
      </c>
      <c r="DJ7" s="24">
        <v>45.12</v>
      </c>
      <c r="DK7" s="24">
        <v>48.69</v>
      </c>
      <c r="DL7" s="24">
        <v>50.31</v>
      </c>
      <c r="DM7" s="24">
        <v>51.83</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0.99</v>
      </c>
      <c r="EF7" s="24">
        <v>0.1</v>
      </c>
      <c r="EG7" s="24">
        <v>0</v>
      </c>
      <c r="EH7" s="24">
        <v>1.03</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2026-01-26T05:30:11Z</cp:lastPrinted>
  <dcterms:created xsi:type="dcterms:W3CDTF">2025-12-23T06:04:15Z</dcterms:created>
  <dcterms:modified xsi:type="dcterms:W3CDTF">2026-01-26T05:41:52Z</dcterms:modified>
  <cp:category/>
</cp:coreProperties>
</file>