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01.総務課\008財務共通全般\公営企業に係る「経営比較分析表」の策定\R5分\"/>
    </mc:Choice>
  </mc:AlternateContent>
  <xr:revisionPtr revIDLastSave="0" documentId="13_ncr:1_{10783A69-85D8-48B4-8EAF-B64E745FEE45}" xr6:coauthVersionLast="47" xr6:coauthVersionMax="47" xr10:uidLastSave="{00000000-0000-0000-0000-000000000000}"/>
  <workbookProtection workbookAlgorithmName="SHA-512" workbookHashValue="ojsJyNkDMAexLtNvCYaRXwdPl6uUsekP/8R3YOliAcZVhhexxaNAulVMqQwrLguzjYdMVwfJ5WkgGZCcNrRMiw==" workbookSaltValue="i/EhmQpcdO8IWBXOARb92g==" workbookSpinCount="100000" lockStructure="1"/>
  <bookViews>
    <workbookView xWindow="-110" yWindow="-110" windowWidth="19420" windowHeight="116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AL10" i="4"/>
  <c r="W10" i="4"/>
  <c r="P10" i="4"/>
  <c r="BB8" i="4"/>
  <c r="AT8" i="4"/>
  <c r="AL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<sst xmlns="http://schemas.openxmlformats.org/spreadsheetml/2006/main" count="228" uniqueCount="113">
  <si>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</si>
  <si>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</si>
  <si>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</si>
  <si>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</si>
  <si>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</si>
  <si>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</si>
  <si>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</si>
  <si>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</si>
  <si>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</si>
  <si>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</si>
  <si>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</si>
  <si>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</si>
  <si>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</si>
  <si>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</si>
  <si>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</si>
  <si>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</si>
  <si>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</si>
  <si>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</si>
  <si>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</si>
  <si>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</si>
  <si>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</si>
  <si>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</si>
  <si>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</si>
  <si>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</si>
  <si>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</si>
  <si>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</si>
  <si>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</si>
  <si>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</si>
  <si>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</si>
  <si>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</si>
  <si>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</si>
  <si>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</si>
  <si>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</si>
  <si>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</si>
  <si>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</si>
  <si>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</si>
  <si>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</si>
  <si>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</si>
  <si>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</si>
  <si>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</si>
  <si>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</si>
  <si>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</si>
  <si>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</si>
  <si>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</si>
  <si>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</si>
  <si>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</si>
  <si>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</si>
  <si>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</si>
  <si>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</si>
  <si>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</si>
  <si>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</si>
  <si>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</si>
  <si>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</si>
  <si>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</si>
  <si>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</si>
  <si>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</si>
  <si>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</si>
  <si>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</si>
  <si>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</si>
  <si>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</si>
  <si>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</si>
  <si>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</si>
  <si>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</si>
  <si>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</si>
  <si>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</si>
  <si>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</si>
  <si>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</si>
  <si>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</si>
  <si>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</si>
  <si>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</si>
  <si>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</si>
  <si>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</si>
  <si>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</si>
  <si>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</si>
  <si>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</si>
  <si>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</si>
  <si>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</si>
  <si>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</si>
  <si>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</si>
  <si>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</si>
  <si>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</si>
  <si>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</si>
  <si>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</si>
  <si>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</si>
  <si>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</si>
  <si>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</si>
  <si>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</si>
  <si>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</si>
  <si>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</si>
  <si>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</si>
  <si>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</si>
  <si>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</si>
  <si>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</si>
  <si>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</si>
  <si>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</si>
  <si>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</si>
  <si>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</si>
  <si>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</si>
  <si>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</si>
  <si>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</si>
  <si>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</si>
  <si>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</si>
  <si>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</si>
  <si>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</si>
  <si>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</si>
  <si>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</si>
  <si>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</si>
  <si>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</si>
  <si>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</si>
  <si>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</si>
  <si>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本市の水道施設は、整備の時期が比較的近年のため老朽化を示す各比率は平均より下回っているが、有形固定資産減価増加率は増加傾向にあり、資産の老朽化が進みつつある。
　また、近年は主に管路の耐震化を目的とした管路の更新、給水区域拡張のための施設整備を行っている。
　今後は老朽化に伴う多額の更新費用が発生すると予測される。事業費の抑制を図りながら計画的な長寿命化、耐震化による更新を行い、管路・施設の健全化を図る必要がある。</t>
    <rPh sb="0" eb="1">
      <t>ホン</t>
    </rPh>
    <rPh sb="1" eb="2">
      <t>シ</t>
    </rPh>
    <rPh sb="3" eb="5">
      <t>スイドウ</t>
    </rPh>
    <rPh sb="5" eb="7">
      <t>シセツ</t>
    </rPh>
    <rPh sb="9" eb="11">
      <t>セイビ</t>
    </rPh>
    <rPh sb="12" eb="14">
      <t>ジキ</t>
    </rPh>
    <rPh sb="15" eb="18">
      <t>ヒカクテキ</t>
    </rPh>
    <rPh sb="18" eb="20">
      <t>キンネン</t>
    </rPh>
    <rPh sb="23" eb="26">
      <t>ロウキュウカ</t>
    </rPh>
    <rPh sb="27" eb="28">
      <t>シメ</t>
    </rPh>
    <rPh sb="29" eb="32">
      <t>カクヒリツ</t>
    </rPh>
    <rPh sb="33" eb="35">
      <t>ヘイキン</t>
    </rPh>
    <rPh sb="37" eb="39">
      <t>シタマワ</t>
    </rPh>
    <rPh sb="45" eb="47">
      <t>ユウケイ</t>
    </rPh>
    <rPh sb="47" eb="51">
      <t>コテイシサン</t>
    </rPh>
    <rPh sb="51" eb="53">
      <t>ゲンカ</t>
    </rPh>
    <rPh sb="53" eb="55">
      <t>ゾウカ</t>
    </rPh>
    <rPh sb="55" eb="56">
      <t>リツ</t>
    </rPh>
    <rPh sb="57" eb="59">
      <t>ゾウカ</t>
    </rPh>
    <rPh sb="59" eb="61">
      <t>ケイコウ</t>
    </rPh>
    <rPh sb="65" eb="67">
      <t>シサン</t>
    </rPh>
    <rPh sb="68" eb="71">
      <t>ロウキュウカ</t>
    </rPh>
    <rPh sb="72" eb="73">
      <t>スス</t>
    </rPh>
    <rPh sb="84" eb="86">
      <t>キンネン</t>
    </rPh>
    <rPh sb="87" eb="88">
      <t>オモ</t>
    </rPh>
    <rPh sb="89" eb="91">
      <t>カンロ</t>
    </rPh>
    <rPh sb="92" eb="95">
      <t>タイシンカ</t>
    </rPh>
    <rPh sb="96" eb="98">
      <t>モクテキ</t>
    </rPh>
    <rPh sb="101" eb="103">
      <t>カンロ</t>
    </rPh>
    <rPh sb="104" eb="106">
      <t>コウシン</t>
    </rPh>
    <rPh sb="107" eb="109">
      <t>キュウスイ</t>
    </rPh>
    <rPh sb="109" eb="111">
      <t>クイキ</t>
    </rPh>
    <rPh sb="111" eb="113">
      <t>カクチョウ</t>
    </rPh>
    <rPh sb="117" eb="119">
      <t>シセツ</t>
    </rPh>
    <rPh sb="119" eb="121">
      <t>セイビ</t>
    </rPh>
    <rPh sb="122" eb="123">
      <t>オコナ</t>
    </rPh>
    <rPh sb="130" eb="132">
      <t>コンゴ</t>
    </rPh>
    <rPh sb="133" eb="136">
      <t>ロウキュウカ</t>
    </rPh>
    <rPh sb="137" eb="138">
      <t>トモナ</t>
    </rPh>
    <rPh sb="139" eb="141">
      <t>タガク</t>
    </rPh>
    <rPh sb="142" eb="144">
      <t>コウシン</t>
    </rPh>
    <rPh sb="144" eb="146">
      <t>ヒヨウ</t>
    </rPh>
    <rPh sb="147" eb="149">
      <t>ハッセイ</t>
    </rPh>
    <rPh sb="152" eb="154">
      <t>ヨソク</t>
    </rPh>
    <rPh sb="158" eb="161">
      <t>ジギョウヒ</t>
    </rPh>
    <rPh sb="162" eb="164">
      <t>ヨクセイ</t>
    </rPh>
    <rPh sb="165" eb="166">
      <t>ハカ</t>
    </rPh>
    <rPh sb="170" eb="173">
      <t>ケイカクテキ</t>
    </rPh>
    <rPh sb="174" eb="178">
      <t>チョウジュミョウカ</t>
    </rPh>
    <rPh sb="179" eb="182">
      <t>タイシンカ</t>
    </rPh>
    <rPh sb="185" eb="187">
      <t>コウシン</t>
    </rPh>
    <rPh sb="188" eb="189">
      <t>オコナ</t>
    </rPh>
    <rPh sb="191" eb="193">
      <t>カンロ</t>
    </rPh>
    <rPh sb="194" eb="196">
      <t>シセツ</t>
    </rPh>
    <rPh sb="197" eb="200">
      <t>ケンゼンカ</t>
    </rPh>
    <rPh sb="201" eb="202">
      <t>ハカ</t>
    </rPh>
    <rPh sb="203" eb="205">
      <t>ヒツヨウ</t>
    </rPh>
    <phoneticPr fontId="4"/>
  </si>
  <si>
    <t>安全・安心で安定した水道の供給を維持させるため、健全な水道事業経営を目指す必要がある。そのため適正な料金水準を目指し、令和７年度から水道料金の改定を予定している。
　管路、施設の老朽化に伴い更新費用が必要となってくるため、企業債等の借入のバランスを確認しつつ、長寿命化、耐震化等の更新事業を行う必要がある。
　また、維持管理の効率化（施設の統廃合や広域化等）を検討し経営基盤の強化に努める。</t>
    <rPh sb="0" eb="2">
      <t>アンゼン</t>
    </rPh>
    <rPh sb="3" eb="5">
      <t>アンシン</t>
    </rPh>
    <rPh sb="6" eb="8">
      <t>アンテイ</t>
    </rPh>
    <rPh sb="10" eb="12">
      <t>スイドウ</t>
    </rPh>
    <rPh sb="13" eb="15">
      <t>キョウキュウ</t>
    </rPh>
    <rPh sb="16" eb="18">
      <t>イジ</t>
    </rPh>
    <rPh sb="24" eb="26">
      <t>ケンゼン</t>
    </rPh>
    <rPh sb="27" eb="31">
      <t>スイドウジギョウ</t>
    </rPh>
    <rPh sb="31" eb="33">
      <t>ケイエイ</t>
    </rPh>
    <rPh sb="34" eb="36">
      <t>メザ</t>
    </rPh>
    <rPh sb="37" eb="39">
      <t>ヒツヨウ</t>
    </rPh>
    <rPh sb="47" eb="49">
      <t>テキセイ</t>
    </rPh>
    <rPh sb="50" eb="52">
      <t>リョウキン</t>
    </rPh>
    <rPh sb="52" eb="54">
      <t>スイジュン</t>
    </rPh>
    <rPh sb="55" eb="57">
      <t>メザ</t>
    </rPh>
    <rPh sb="59" eb="61">
      <t>レイワ</t>
    </rPh>
    <rPh sb="62" eb="64">
      <t>ネンド</t>
    </rPh>
    <rPh sb="66" eb="70">
      <t>スイドウリョウキン</t>
    </rPh>
    <rPh sb="71" eb="73">
      <t>カイテイ</t>
    </rPh>
    <rPh sb="74" eb="76">
      <t>ヨテイ</t>
    </rPh>
    <rPh sb="83" eb="85">
      <t>カンロ</t>
    </rPh>
    <rPh sb="86" eb="88">
      <t>シセツ</t>
    </rPh>
    <rPh sb="89" eb="92">
      <t>ロウキュウカ</t>
    </rPh>
    <rPh sb="93" eb="94">
      <t>トモナ</t>
    </rPh>
    <rPh sb="95" eb="97">
      <t>コウシン</t>
    </rPh>
    <rPh sb="97" eb="99">
      <t>ヒヨウ</t>
    </rPh>
    <rPh sb="100" eb="102">
      <t>ヒツヨウ</t>
    </rPh>
    <rPh sb="111" eb="114">
      <t>キギョウサイ</t>
    </rPh>
    <rPh sb="114" eb="115">
      <t>トウ</t>
    </rPh>
    <rPh sb="116" eb="118">
      <t>カリイレ</t>
    </rPh>
    <rPh sb="124" eb="126">
      <t>カクニン</t>
    </rPh>
    <rPh sb="130" eb="134">
      <t>チョウジュミョウカ</t>
    </rPh>
    <rPh sb="135" eb="138">
      <t>タイシンカ</t>
    </rPh>
    <rPh sb="138" eb="139">
      <t>トウ</t>
    </rPh>
    <rPh sb="140" eb="142">
      <t>コウシン</t>
    </rPh>
    <rPh sb="147" eb="149">
      <t>ヒツヨウ</t>
    </rPh>
    <rPh sb="158" eb="162">
      <t>イジカンリ</t>
    </rPh>
    <rPh sb="163" eb="166">
      <t>コウリツカ</t>
    </rPh>
    <rPh sb="167" eb="169">
      <t>シセツ</t>
    </rPh>
    <rPh sb="170" eb="173">
      <t>トウハイゴウ</t>
    </rPh>
    <rPh sb="174" eb="177">
      <t>コウイキカ</t>
    </rPh>
    <rPh sb="177" eb="178">
      <t>トウ</t>
    </rPh>
    <rPh sb="180" eb="182">
      <t>ケントウ</t>
    </rPh>
    <rPh sb="183" eb="187">
      <t>ケイエイキバン</t>
    </rPh>
    <rPh sb="188" eb="190">
      <t>キョウカ</t>
    </rPh>
    <rPh sb="191" eb="192">
      <t>ツト</t>
    </rPh>
    <phoneticPr fontId="4"/>
  </si>
  <si>
    <t xml:space="preserve">
①経常収支比率はH29年度の料金改定、費用の抑制により全国平均を上回っている。
③流動比率について、R5年度は平均を下回っている。
④地理的条件と集落の点在により過去からの投資規模は大きい。企業債残高は発行の抑制によって年々低下しているものの、給水収益の減少によりR5年度は微増している。
⑤給水に係る費用が給水収益で賄えておらず平均を下回っている。一般会計からの補填を受けながら適正な料金水準を検討していく必要がある。
⑥地理的条件等により費用も多く平均を上回っている。施設数が多いため、投資の効率化や維持管理費の削減に努める必要がある。
⑦小規模施設が多いものの施設利用率は平均値を上回っており、今後も適正管理に努める必要がある。
⑧例年、有収率は平均値を上回っており、施設の適正な維持管理ができている。</t>
    <rPh sb="2" eb="4">
      <t>ケイジョウ</t>
    </rPh>
    <rPh sb="4" eb="6">
      <t>シュウシ</t>
    </rPh>
    <rPh sb="6" eb="8">
      <t>ヒリツ</t>
    </rPh>
    <rPh sb="12" eb="14">
      <t>ネンド</t>
    </rPh>
    <rPh sb="15" eb="17">
      <t>リョウキン</t>
    </rPh>
    <rPh sb="17" eb="19">
      <t>カイテイ</t>
    </rPh>
    <rPh sb="20" eb="22">
      <t>ヒヨウ</t>
    </rPh>
    <rPh sb="23" eb="25">
      <t>ヨクセイ</t>
    </rPh>
    <rPh sb="28" eb="32">
      <t>ゼンコクヘイキン</t>
    </rPh>
    <rPh sb="33" eb="35">
      <t>ウワマワ</t>
    </rPh>
    <rPh sb="43" eb="45">
      <t>リュウドウ</t>
    </rPh>
    <rPh sb="45" eb="47">
      <t>ヒリツ</t>
    </rPh>
    <rPh sb="54" eb="56">
      <t>ネンド</t>
    </rPh>
    <rPh sb="57" eb="59">
      <t>ヘイキン</t>
    </rPh>
    <rPh sb="60" eb="62">
      <t>シタマワ</t>
    </rPh>
    <rPh sb="70" eb="75">
      <t>チリテキジョウケン</t>
    </rPh>
    <rPh sb="76" eb="78">
      <t>シュウラク</t>
    </rPh>
    <rPh sb="79" eb="81">
      <t>テンザイ</t>
    </rPh>
    <rPh sb="84" eb="86">
      <t>カコ</t>
    </rPh>
    <rPh sb="89" eb="93">
      <t>トウシキボ</t>
    </rPh>
    <rPh sb="94" eb="95">
      <t>オオ</t>
    </rPh>
    <rPh sb="98" eb="100">
      <t>テイカ</t>
    </rPh>
    <rPh sb="105" eb="106">
      <t>オオ</t>
    </rPh>
    <rPh sb="109" eb="111">
      <t>キュウスイ</t>
    </rPh>
    <rPh sb="112" eb="113">
      <t>カカ</t>
    </rPh>
    <rPh sb="114" eb="116">
      <t>ヒヨウ</t>
    </rPh>
    <rPh sb="117" eb="121">
      <t>キュウスイシュウエキ</t>
    </rPh>
    <rPh sb="147" eb="148">
      <t>マカナ</t>
    </rPh>
    <rPh sb="151" eb="153">
      <t>カイケイ</t>
    </rPh>
    <rPh sb="156" eb="158">
      <t>ホテン</t>
    </rPh>
    <rPh sb="159" eb="160">
      <t>ウ</t>
    </rPh>
    <rPh sb="164" eb="166">
      <t>テキセイ</t>
    </rPh>
    <rPh sb="167" eb="169">
      <t>リョウキン</t>
    </rPh>
    <rPh sb="169" eb="171">
      <t>スイジュン</t>
    </rPh>
    <rPh sb="172" eb="174">
      <t>ケントウ</t>
    </rPh>
    <rPh sb="178" eb="180">
      <t>ヒツヨウ</t>
    </rPh>
    <rPh sb="187" eb="189">
      <t>チリ</t>
    </rPh>
    <rPh sb="189" eb="190">
      <t>テキ</t>
    </rPh>
    <rPh sb="190" eb="192">
      <t>ジョウケン</t>
    </rPh>
    <rPh sb="192" eb="193">
      <t>トウ</t>
    </rPh>
    <rPh sb="196" eb="198">
      <t>ヒヨウ</t>
    </rPh>
    <rPh sb="199" eb="200">
      <t>オオ</t>
    </rPh>
    <rPh sb="201" eb="203">
      <t>ヘイキン</t>
    </rPh>
    <rPh sb="204" eb="205">
      <t>ウエ</t>
    </rPh>
    <rPh sb="205" eb="206">
      <t>マワ</t>
    </rPh>
    <rPh sb="211" eb="214">
      <t>シセツスウ</t>
    </rPh>
    <rPh sb="215" eb="216">
      <t>オオ</t>
    </rPh>
    <rPh sb="220" eb="222">
      <t>トウシ</t>
    </rPh>
    <rPh sb="223" eb="226">
      <t>コウリツカ</t>
    </rPh>
    <rPh sb="227" eb="232">
      <t>イジカンリヒ</t>
    </rPh>
    <rPh sb="233" eb="235">
      <t>サクゲン</t>
    </rPh>
    <rPh sb="236" eb="237">
      <t>ツト</t>
    </rPh>
    <rPh sb="239" eb="241">
      <t>ヒツヨウ</t>
    </rPh>
    <rPh sb="248" eb="251">
      <t>ショウキボ</t>
    </rPh>
    <rPh sb="251" eb="253">
      <t>シセツ</t>
    </rPh>
    <rPh sb="254" eb="255">
      <t>オオ</t>
    </rPh>
    <rPh sb="259" eb="261">
      <t>シセツ</t>
    </rPh>
    <rPh sb="261" eb="264">
      <t>リヨウリツ</t>
    </rPh>
    <rPh sb="265" eb="268">
      <t>ヘイキンチ</t>
    </rPh>
    <rPh sb="269" eb="271">
      <t>ウワマワ</t>
    </rPh>
    <rPh sb="276" eb="278">
      <t>コンゴ</t>
    </rPh>
    <rPh sb="279" eb="281">
      <t>テキセイ</t>
    </rPh>
    <rPh sb="281" eb="283">
      <t>カンリ</t>
    </rPh>
    <rPh sb="284" eb="285">
      <t>ツト</t>
    </rPh>
    <rPh sb="287" eb="289">
      <t>ヒツヨウ</t>
    </rPh>
    <rPh sb="296" eb="298">
      <t>レイネン</t>
    </rPh>
    <rPh sb="299" eb="302">
      <t>ユウシュウリツ</t>
    </rPh>
    <rPh sb="303" eb="306">
      <t>ヘイキンチ</t>
    </rPh>
    <rPh sb="307" eb="309">
      <t>ウワマワ</t>
    </rPh>
    <rPh sb="314" eb="316">
      <t>シセツ</t>
    </rPh>
    <rPh sb="317" eb="319">
      <t>テキセイ</t>
    </rPh>
    <rPh sb="320" eb="324">
      <t>イジカンリ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</si>
</sst>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0.04</c:v>
                </c:pt>
                <c:pt idx="1">
                  <c:v>0.37</c:v>
                </c:pt>
                <c:pt idx="2">
                  <c:v>0.28999999999999998</c:v>
                </c:pt>
                <c:pt idx="3">
                  <c:v>0.27</c:v>
                </c:pt>
                <c:pt idx="4">
                  <c:v>0.17</c:v>
                </c:pt>
              </c:numCache>
            </c:numRef>
          </c:val>
          <c:extLst>
            <c:ext xmlns:c16="http://schemas.microsoft.com/office/drawing/2014/chart" uri="{C3380CC4-5D6E-409C-BE32-E72D297353CC}">
              <c16:uniqueId val="{00000000-BA26-4DBA-A7F7-EE1D73ECE4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BA26-4DBA-A7F7-EE1D73ECE4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71.69</c:v>
                </c:pt>
                <c:pt idx="1">
                  <c:v>72.86</c:v>
                </c:pt>
                <c:pt idx="2">
                  <c:v>71.180000000000007</c:v>
                </c:pt>
                <c:pt idx="3">
                  <c:v>70.900000000000006</c:v>
                </c:pt>
                <c:pt idx="4">
                  <c:v>69.430000000000007</c:v>
                </c:pt>
              </c:numCache>
            </c:numRef>
          </c:val>
          <c:extLst>
            <c:ext xmlns:c16="http://schemas.microsoft.com/office/drawing/2014/chart" uri="{C3380CC4-5D6E-409C-BE32-E72D297353CC}">
              <c16:uniqueId val="{00000000-118E-4C32-B04A-16B0C114F3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118E-4C32-B04A-16B0C114F3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88.7</c:v>
                </c:pt>
                <c:pt idx="1">
                  <c:v>88.73</c:v>
                </c:pt>
                <c:pt idx="2">
                  <c:v>89.37</c:v>
                </c:pt>
                <c:pt idx="3">
                  <c:v>89.17</c:v>
                </c:pt>
                <c:pt idx="4">
                  <c:v>88.24</c:v>
                </c:pt>
              </c:numCache>
            </c:numRef>
          </c:val>
          <c:extLst>
            <c:ext xmlns:c16="http://schemas.microsoft.com/office/drawing/2014/chart" uri="{C3380CC4-5D6E-409C-BE32-E72D297353CC}">
              <c16:uniqueId val="{00000000-FAD8-4F3C-92C2-4430D7F3F92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FAD8-4F3C-92C2-4430D7F3F92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107.17</c:v>
                </c:pt>
                <c:pt idx="1">
                  <c:v>108.79</c:v>
                </c:pt>
                <c:pt idx="2">
                  <c:v>110.33</c:v>
                </c:pt>
                <c:pt idx="3">
                  <c:v>108.87</c:v>
                </c:pt>
                <c:pt idx="4">
                  <c:v>110.75</c:v>
                </c:pt>
              </c:numCache>
            </c:numRef>
          </c:val>
          <c:extLst>
            <c:ext xmlns:c16="http://schemas.microsoft.com/office/drawing/2014/chart" uri="{C3380CC4-5D6E-409C-BE32-E72D297353CC}">
              <c16:uniqueId val="{00000000-F95E-4382-8FF1-2FF9BAA7479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F95E-4382-8FF1-2FF9BAA7479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42.89</c:v>
                </c:pt>
                <c:pt idx="1">
                  <c:v>45.34</c:v>
                </c:pt>
                <c:pt idx="2">
                  <c:v>47.17</c:v>
                </c:pt>
                <c:pt idx="3">
                  <c:v>49.18</c:v>
                </c:pt>
                <c:pt idx="4">
                  <c:v>50.93</c:v>
                </c:pt>
              </c:numCache>
            </c:numRef>
          </c:val>
          <c:extLst>
            <c:ext xmlns:c16="http://schemas.microsoft.com/office/drawing/2014/chart" uri="{C3380CC4-5D6E-409C-BE32-E72D297353CC}">
              <c16:uniqueId val="{00000000-1389-42FC-8F27-FD87B18D97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1389-42FC-8F27-FD87B18D97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12.16</c:v>
                </c:pt>
                <c:pt idx="1">
                  <c:v>10.87</c:v>
                </c:pt>
                <c:pt idx="2">
                  <c:v>12.52</c:v>
                </c:pt>
                <c:pt idx="3">
                  <c:v>17.39</c:v>
                </c:pt>
                <c:pt idx="4">
                  <c:v>17.899999999999999</c:v>
                </c:pt>
              </c:numCache>
            </c:numRef>
          </c:val>
          <c:extLst>
            <c:ext xmlns:c16="http://schemas.microsoft.com/office/drawing/2014/chart" uri="{C3380CC4-5D6E-409C-BE32-E72D297353CC}">
              <c16:uniqueId val="{00000000-0BC0-4949-BA25-B4E8FE3715B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0BC0-4949-BA25-B4E8FE3715B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D8-4F83-9C06-E846F49627E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41D8-4F83-9C06-E846F49627E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321.29000000000002</c:v>
                </c:pt>
                <c:pt idx="1">
                  <c:v>331.27</c:v>
                </c:pt>
                <c:pt idx="2">
                  <c:v>354.87</c:v>
                </c:pt>
                <c:pt idx="3">
                  <c:v>366.91</c:v>
                </c:pt>
                <c:pt idx="4">
                  <c:v>276.5</c:v>
                </c:pt>
              </c:numCache>
            </c:numRef>
          </c:val>
          <c:extLst>
            <c:ext xmlns:c16="http://schemas.microsoft.com/office/drawing/2014/chart" uri="{C3380CC4-5D6E-409C-BE32-E72D297353CC}">
              <c16:uniqueId val="{00000000-4BAF-4AD8-B64B-A58AE9FA3A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4BAF-4AD8-B64B-A58AE9FA3A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813.6</c:v>
                </c:pt>
                <c:pt idx="1">
                  <c:v>750.5</c:v>
                </c:pt>
                <c:pt idx="2">
                  <c:v>701.03</c:v>
                </c:pt>
                <c:pt idx="3">
                  <c:v>647.08000000000004</c:v>
                </c:pt>
                <c:pt idx="4">
                  <c:v>664.4</c:v>
                </c:pt>
              </c:numCache>
            </c:numRef>
          </c:val>
          <c:extLst>
            <c:ext xmlns:c16="http://schemas.microsoft.com/office/drawing/2014/chart" uri="{C3380CC4-5D6E-409C-BE32-E72D297353CC}">
              <c16:uniqueId val="{00000000-4E71-42DA-8112-DE98B5A948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4E71-42DA-8112-DE98B5A948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76.45</c:v>
                </c:pt>
                <c:pt idx="1">
                  <c:v>80.02</c:v>
                </c:pt>
                <c:pt idx="2">
                  <c:v>82.04</c:v>
                </c:pt>
                <c:pt idx="3">
                  <c:v>80</c:v>
                </c:pt>
                <c:pt idx="4">
                  <c:v>74.459999999999994</c:v>
                </c:pt>
              </c:numCache>
            </c:numRef>
          </c:val>
          <c:extLst>
            <c:ext xmlns:c16="http://schemas.microsoft.com/office/drawing/2014/chart" uri="{C3380CC4-5D6E-409C-BE32-E72D297353CC}">
              <c16:uniqueId val="{00000000-ABC3-4A8D-B85A-43D3C52B6F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ABC3-4A8D-B85A-43D3C52B6F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310.8</c:v>
                </c:pt>
                <c:pt idx="1">
                  <c:v>295.08999999999997</c:v>
                </c:pt>
                <c:pt idx="2">
                  <c:v>289.66000000000003</c:v>
                </c:pt>
                <c:pt idx="3">
                  <c:v>298.23</c:v>
                </c:pt>
                <c:pt idx="4">
                  <c:v>296.16000000000003</c:v>
                </c:pt>
              </c:numCache>
            </c:numRef>
          </c:val>
          <c:extLst>
            <c:ext xmlns:c16="http://schemas.microsoft.com/office/drawing/2014/chart" uri="{C3380CC4-5D6E-409C-BE32-E72D297353CC}">
              <c16:uniqueId val="{00000000-6210-406E-9358-1EFC423E3D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6210-406E-9358-1EFC423E3D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0"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島根県　雲南市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35085</v>
      </c>
      <c r="AM8" s="44"/>
      <c r="AN8" s="44"/>
      <c r="AO8" s="44"/>
      <c r="AP8" s="44"/>
      <c r="AQ8" s="44"/>
      <c r="AR8" s="44"/>
      <c r="AS8" s="44"/>
      <c r="AT8" s="45">
        <f>データ!$S$6</f>
        <v>553.17999999999995</v>
      </c>
      <c r="AU8" s="46"/>
      <c r="AV8" s="46"/>
      <c r="AW8" s="46"/>
      <c r="AX8" s="46"/>
      <c r="AY8" s="46"/>
      <c r="AZ8" s="46"/>
      <c r="BA8" s="46"/>
      <c r="BB8" s="47">
        <f>データ!$T$6</f>
        <v>63.42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67.650000000000006</v>
      </c>
      <c r="J10" s="46"/>
      <c r="K10" s="46"/>
      <c r="L10" s="46"/>
      <c r="M10" s="46"/>
      <c r="N10" s="46"/>
      <c r="O10" s="80"/>
      <c r="P10" s="47">
        <f>データ!$P$6</f>
        <v>92.74</v>
      </c>
      <c r="Q10" s="47"/>
      <c r="R10" s="47"/>
      <c r="S10" s="47"/>
      <c r="T10" s="47"/>
      <c r="U10" s="47"/>
      <c r="V10" s="47"/>
      <c r="W10" s="44">
        <f>データ!$Q$6</f>
        <v>3980</v>
      </c>
      <c r="X10" s="44"/>
      <c r="Y10" s="44"/>
      <c r="Z10" s="44"/>
      <c r="AA10" s="44"/>
      <c r="AB10" s="44"/>
      <c r="AC10" s="44"/>
      <c r="AD10" s="2"/>
      <c r="AE10" s="2"/>
      <c r="AF10" s="2"/>
      <c r="AG10" s="2"/>
      <c r="AH10" s="2"/>
      <c r="AI10" s="2"/>
      <c r="AJ10" s="2"/>
      <c r="AK10" s="2"/>
      <c r="AL10" s="44">
        <f>データ!$U$6</f>
        <v>32298</v>
      </c>
      <c r="AM10" s="44"/>
      <c r="AN10" s="44"/>
      <c r="AO10" s="44"/>
      <c r="AP10" s="44"/>
      <c r="AQ10" s="44"/>
      <c r="AR10" s="44"/>
      <c r="AS10" s="44"/>
      <c r="AT10" s="45">
        <f>データ!$V$6</f>
        <v>236.4</v>
      </c>
      <c r="AU10" s="46"/>
      <c r="AV10" s="46"/>
      <c r="AW10" s="46"/>
      <c r="AX10" s="46"/>
      <c r="AY10" s="46"/>
      <c r="AZ10" s="46"/>
      <c r="BA10" s="46"/>
      <c r="BB10" s="47">
        <f>データ!$W$6</f>
        <v>136.62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yDyrp26igbUxbENe46rx4kp6EUvBDyyPMYqwyCf/43tmfa0wEOgj9XauZ6xh6tG8jZ9TwNH3LizqXnqbJHwtg==" saltValue="idHn9YhcClTAnBT3cdG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322091</v>
      </c>
      <c r="D6" s="20">
        <f t="shared" si="3"/>
        <v>46</v>
      </c>
      <c r="E6" s="20">
        <f t="shared" si="3"/>
        <v>1</v>
      </c>
      <c r="F6" s="20">
        <f t="shared" si="3"/>
        <v>0</v>
      </c>
      <c r="G6" s="20">
        <f t="shared" si="3"/>
        <v>1</v>
      </c>
      <c r="H6" s="20" t="str">
        <f t="shared" si="3"/>
        <v>島根県　雲南市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67.650000000000006</v>
      </c>
      <c r="P6" s="21">
        <f t="shared" si="3"/>
        <v>92.74</v>
      </c>
      <c r="Q6" s="21">
        <f t="shared" si="3"/>
        <v>3980</v>
      </c>
      <c r="R6" s="21">
        <f t="shared" si="3"/>
        <v>35085</v>
      </c>
      <c r="S6" s="21">
        <f t="shared" si="3"/>
        <v>553.17999999999995</v>
      </c>
      <c r="T6" s="21">
        <f t="shared" si="3"/>
        <v>63.42</v>
      </c>
      <c r="U6" s="21">
        <f t="shared" si="3"/>
        <v>32298</v>
      </c>
      <c r="V6" s="21">
        <f t="shared" si="3"/>
        <v>236.4</v>
      </c>
      <c r="W6" s="21">
        <f t="shared" si="3"/>
        <v>136.62</v>
      </c>
      <c r="X6" s="22">
        <f>IF(X7="",NA(),X7)</f>
        <v>107.17</v>
      </c>
      <c r="Y6" s="22">
        <f t="shared" ref="Y6:AG6" si="4">IF(Y7="",NA(),Y7)</f>
        <v>108.79</v>
      </c>
      <c r="Z6" s="22">
        <f t="shared" si="4"/>
        <v>110.33</v>
      </c>
      <c r="AA6" s="22">
        <f t="shared" si="4"/>
        <v>108.87</v>
      </c>
      <c r="AB6" s="22">
        <f t="shared" si="4"/>
        <v>110.75</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321.29000000000002</v>
      </c>
      <c r="AU6" s="22">
        <f t="shared" ref="AU6:BC6" si="6">IF(AU7="",NA(),AU7)</f>
        <v>331.27</v>
      </c>
      <c r="AV6" s="22">
        <f t="shared" si="6"/>
        <v>354.87</v>
      </c>
      <c r="AW6" s="22">
        <f t="shared" si="6"/>
        <v>366.91</v>
      </c>
      <c r="AX6" s="22">
        <f t="shared" si="6"/>
        <v>276.5</v>
      </c>
      <c r="AY6" s="22">
        <f t="shared" si="6"/>
        <v>365.18</v>
      </c>
      <c r="AZ6" s="22">
        <f t="shared" si="6"/>
        <v>327.77</v>
      </c>
      <c r="BA6" s="22">
        <f t="shared" si="6"/>
        <v>338.02</v>
      </c>
      <c r="BB6" s="22">
        <f t="shared" si="6"/>
        <v>345.94</v>
      </c>
      <c r="BC6" s="22">
        <f t="shared" si="6"/>
        <v>329.7</v>
      </c>
      <c r="BD6" s="21" t="str">
        <f>IF(BD7="","",IF(BD7="-","【-】","【"&amp;SUBSTITUTE(TEXT(BD7,"#,##0.00"),"-","△")&amp;"】"))</f>
        <v>【243.36】</v>
      </c>
      <c r="BE6" s="22">
        <f>IF(BE7="",NA(),BE7)</f>
        <v>813.6</v>
      </c>
      <c r="BF6" s="22">
        <f t="shared" ref="BF6:BN6" si="7">IF(BF7="",NA(),BF7)</f>
        <v>750.5</v>
      </c>
      <c r="BG6" s="22">
        <f t="shared" si="7"/>
        <v>701.03</v>
      </c>
      <c r="BH6" s="22">
        <f t="shared" si="7"/>
        <v>647.08000000000004</v>
      </c>
      <c r="BI6" s="22">
        <f t="shared" si="7"/>
        <v>664.4</v>
      </c>
      <c r="BJ6" s="22">
        <f t="shared" si="7"/>
        <v>371.65</v>
      </c>
      <c r="BK6" s="22">
        <f t="shared" si="7"/>
        <v>397.1</v>
      </c>
      <c r="BL6" s="22">
        <f t="shared" si="7"/>
        <v>379.91</v>
      </c>
      <c r="BM6" s="22">
        <f t="shared" si="7"/>
        <v>386.61</v>
      </c>
      <c r="BN6" s="22">
        <f t="shared" si="7"/>
        <v>381.56</v>
      </c>
      <c r="BO6" s="21" t="str">
        <f>IF(BO7="","",IF(BO7="-","【-】","【"&amp;SUBSTITUTE(TEXT(BO7,"#,##0.00"),"-","△")&amp;"】"))</f>
        <v>【265.93】</v>
      </c>
      <c r="BP6" s="22">
        <f>IF(BP7="",NA(),BP7)</f>
        <v>76.45</v>
      </c>
      <c r="BQ6" s="22">
        <f t="shared" ref="BQ6:BY6" si="8">IF(BQ7="",NA(),BQ7)</f>
        <v>80.02</v>
      </c>
      <c r="BR6" s="22">
        <f t="shared" si="8"/>
        <v>82.04</v>
      </c>
      <c r="BS6" s="22">
        <f t="shared" si="8"/>
        <v>80</v>
      </c>
      <c r="BT6" s="22">
        <f t="shared" si="8"/>
        <v>74.459999999999994</v>
      </c>
      <c r="BU6" s="22">
        <f t="shared" si="8"/>
        <v>98.77</v>
      </c>
      <c r="BV6" s="22">
        <f t="shared" si="8"/>
        <v>95.79</v>
      </c>
      <c r="BW6" s="22">
        <f t="shared" si="8"/>
        <v>98.3</v>
      </c>
      <c r="BX6" s="22">
        <f t="shared" si="8"/>
        <v>93.82</v>
      </c>
      <c r="BY6" s="22">
        <f t="shared" si="8"/>
        <v>95.04</v>
      </c>
      <c r="BZ6" s="21" t="str">
        <f>IF(BZ7="","",IF(BZ7="-","【-】","【"&amp;SUBSTITUTE(TEXT(BZ7,"#,##0.00"),"-","△")&amp;"】"))</f>
        <v>【97.82】</v>
      </c>
      <c r="CA6" s="22">
        <f>IF(CA7="",NA(),CA7)</f>
        <v>310.8</v>
      </c>
      <c r="CB6" s="22">
        <f t="shared" ref="CB6:CJ6" si="9">IF(CB7="",NA(),CB7)</f>
        <v>295.08999999999997</v>
      </c>
      <c r="CC6" s="22">
        <f t="shared" si="9"/>
        <v>289.66000000000003</v>
      </c>
      <c r="CD6" s="22">
        <f t="shared" si="9"/>
        <v>298.23</v>
      </c>
      <c r="CE6" s="22">
        <f t="shared" si="9"/>
        <v>296.16000000000003</v>
      </c>
      <c r="CF6" s="22">
        <f t="shared" si="9"/>
        <v>173.67</v>
      </c>
      <c r="CG6" s="22">
        <f t="shared" si="9"/>
        <v>171.13</v>
      </c>
      <c r="CH6" s="22">
        <f t="shared" si="9"/>
        <v>173.7</v>
      </c>
      <c r="CI6" s="22">
        <f t="shared" si="9"/>
        <v>178.94</v>
      </c>
      <c r="CJ6" s="22">
        <f t="shared" si="9"/>
        <v>180.19</v>
      </c>
      <c r="CK6" s="21" t="str">
        <f>IF(CK7="","",IF(CK7="-","【-】","【"&amp;SUBSTITUTE(TEXT(CK7,"#,##0.00"),"-","△")&amp;"】"))</f>
        <v>【177.56】</v>
      </c>
      <c r="CL6" s="22">
        <f>IF(CL7="",NA(),CL7)</f>
        <v>71.69</v>
      </c>
      <c r="CM6" s="22">
        <f t="shared" ref="CM6:CU6" si="10">IF(CM7="",NA(),CM7)</f>
        <v>72.86</v>
      </c>
      <c r="CN6" s="22">
        <f t="shared" si="10"/>
        <v>71.180000000000007</v>
      </c>
      <c r="CO6" s="22">
        <f t="shared" si="10"/>
        <v>70.900000000000006</v>
      </c>
      <c r="CP6" s="22">
        <f t="shared" si="10"/>
        <v>69.430000000000007</v>
      </c>
      <c r="CQ6" s="22">
        <f t="shared" si="10"/>
        <v>59.67</v>
      </c>
      <c r="CR6" s="22">
        <f t="shared" si="10"/>
        <v>60.12</v>
      </c>
      <c r="CS6" s="22">
        <f t="shared" si="10"/>
        <v>60.34</v>
      </c>
      <c r="CT6" s="22">
        <f t="shared" si="10"/>
        <v>59.54</v>
      </c>
      <c r="CU6" s="22">
        <f t="shared" si="10"/>
        <v>59.26</v>
      </c>
      <c r="CV6" s="21" t="str">
        <f>IF(CV7="","",IF(CV7="-","【-】","【"&amp;SUBSTITUTE(TEXT(CV7,"#,##0.00"),"-","△")&amp;"】"))</f>
        <v>【59.81】</v>
      </c>
      <c r="CW6" s="22">
        <f>IF(CW7="",NA(),CW7)</f>
        <v>88.7</v>
      </c>
      <c r="CX6" s="22">
        <f t="shared" ref="CX6:DF6" si="11">IF(CX7="",NA(),CX7)</f>
        <v>88.73</v>
      </c>
      <c r="CY6" s="22">
        <f t="shared" si="11"/>
        <v>89.37</v>
      </c>
      <c r="CZ6" s="22">
        <f t="shared" si="11"/>
        <v>89.17</v>
      </c>
      <c r="DA6" s="22">
        <f t="shared" si="11"/>
        <v>88.24</v>
      </c>
      <c r="DB6" s="22">
        <f t="shared" si="11"/>
        <v>84.6</v>
      </c>
      <c r="DC6" s="22">
        <f t="shared" si="11"/>
        <v>84.24</v>
      </c>
      <c r="DD6" s="22">
        <f t="shared" si="11"/>
        <v>84.19</v>
      </c>
      <c r="DE6" s="22">
        <f t="shared" si="11"/>
        <v>83.93</v>
      </c>
      <c r="DF6" s="22">
        <f t="shared" si="11"/>
        <v>83.84</v>
      </c>
      <c r="DG6" s="21" t="str">
        <f>IF(DG7="","",IF(DG7="-","【-】","【"&amp;SUBSTITUTE(TEXT(DG7,"#,##0.00"),"-","△")&amp;"】"))</f>
        <v>【89.42】</v>
      </c>
      <c r="DH6" s="22">
        <f>IF(DH7="",NA(),DH7)</f>
        <v>42.89</v>
      </c>
      <c r="DI6" s="22">
        <f t="shared" ref="DI6:DQ6" si="12">IF(DI7="",NA(),DI7)</f>
        <v>45.34</v>
      </c>
      <c r="DJ6" s="22">
        <f t="shared" si="12"/>
        <v>47.17</v>
      </c>
      <c r="DK6" s="22">
        <f t="shared" si="12"/>
        <v>49.18</v>
      </c>
      <c r="DL6" s="22">
        <f t="shared" si="12"/>
        <v>50.93</v>
      </c>
      <c r="DM6" s="22">
        <f t="shared" si="12"/>
        <v>48.17</v>
      </c>
      <c r="DN6" s="22">
        <f t="shared" si="12"/>
        <v>48.83</v>
      </c>
      <c r="DO6" s="22">
        <f t="shared" si="12"/>
        <v>49.96</v>
      </c>
      <c r="DP6" s="22">
        <f t="shared" si="12"/>
        <v>50.82</v>
      </c>
      <c r="DQ6" s="22">
        <f t="shared" si="12"/>
        <v>51.82</v>
      </c>
      <c r="DR6" s="21" t="str">
        <f>IF(DR7="","",IF(DR7="-","【-】","【"&amp;SUBSTITUTE(TEXT(DR7,"#,##0.00"),"-","△")&amp;"】"))</f>
        <v>【52.02】</v>
      </c>
      <c r="DS6" s="22">
        <f>IF(DS7="",NA(),DS7)</f>
        <v>12.16</v>
      </c>
      <c r="DT6" s="22">
        <f t="shared" ref="DT6:EB6" si="13">IF(DT7="",NA(),DT7)</f>
        <v>10.87</v>
      </c>
      <c r="DU6" s="22">
        <f t="shared" si="13"/>
        <v>12.52</v>
      </c>
      <c r="DV6" s="22">
        <f t="shared" si="13"/>
        <v>17.39</v>
      </c>
      <c r="DW6" s="22">
        <f t="shared" si="13"/>
        <v>17.899999999999999</v>
      </c>
      <c r="DX6" s="22">
        <f t="shared" si="13"/>
        <v>17.12</v>
      </c>
      <c r="DY6" s="22">
        <f t="shared" si="13"/>
        <v>18.18</v>
      </c>
      <c r="DZ6" s="22">
        <f t="shared" si="13"/>
        <v>19.32</v>
      </c>
      <c r="EA6" s="22">
        <f t="shared" si="13"/>
        <v>21.16</v>
      </c>
      <c r="EB6" s="22">
        <f t="shared" si="13"/>
        <v>22.72</v>
      </c>
      <c r="EC6" s="21" t="str">
        <f>IF(EC7="","",IF(EC7="-","【-】","【"&amp;SUBSTITUTE(TEXT(EC7,"#,##0.00"),"-","△")&amp;"】"))</f>
        <v>【25.37】</v>
      </c>
      <c r="ED6" s="22">
        <f>IF(ED7="",NA(),ED7)</f>
        <v>0.04</v>
      </c>
      <c r="EE6" s="22">
        <f t="shared" ref="EE6:EM6" si="14">IF(EE7="",NA(),EE7)</f>
        <v>0.37</v>
      </c>
      <c r="EF6" s="22">
        <f t="shared" si="14"/>
        <v>0.28999999999999998</v>
      </c>
      <c r="EG6" s="22">
        <f t="shared" si="14"/>
        <v>0.27</v>
      </c>
      <c r="EH6" s="22">
        <f t="shared" si="14"/>
        <v>0.17</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322091</v>
      </c>
      <c r="D7" s="24">
        <v>46</v>
      </c>
      <c r="E7" s="24">
        <v>1</v>
      </c>
      <c r="F7" s="24">
        <v>0</v>
      </c>
      <c r="G7" s="24">
        <v>1</v>
      </c>
      <c r="H7" s="24" t="s">
        <v>93</v>
      </c>
      <c r="I7" s="24" t="s">
        <v>94</v>
      </c>
      <c r="J7" s="24" t="s">
        <v>95</v>
      </c>
      <c r="K7" s="24" t="s">
        <v>96</v>
      </c>
      <c r="L7" s="24" t="s">
        <v>97</v>
      </c>
      <c r="M7" s="24" t="s">
        <v>98</v>
      </c>
      <c r="N7" s="25" t="s">
        <v>99</v>
      </c>
      <c r="O7" s="25">
        <v>67.650000000000006</v>
      </c>
      <c r="P7" s="25">
        <v>92.74</v>
      </c>
      <c r="Q7" s="25">
        <v>3980</v>
      </c>
      <c r="R7" s="25">
        <v>35085</v>
      </c>
      <c r="S7" s="25">
        <v>553.17999999999995</v>
      </c>
      <c r="T7" s="25">
        <v>63.42</v>
      </c>
      <c r="U7" s="25">
        <v>32298</v>
      </c>
      <c r="V7" s="25">
        <v>236.4</v>
      </c>
      <c r="W7" s="25">
        <v>136.62</v>
      </c>
      <c r="X7" s="25">
        <v>107.17</v>
      </c>
      <c r="Y7" s="25">
        <v>108.79</v>
      </c>
      <c r="Z7" s="25">
        <v>110.33</v>
      </c>
      <c r="AA7" s="25">
        <v>108.87</v>
      </c>
      <c r="AB7" s="25">
        <v>110.75</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321.29000000000002</v>
      </c>
      <c r="AU7" s="25">
        <v>331.27</v>
      </c>
      <c r="AV7" s="25">
        <v>354.87</v>
      </c>
      <c r="AW7" s="25">
        <v>366.91</v>
      </c>
      <c r="AX7" s="25">
        <v>276.5</v>
      </c>
      <c r="AY7" s="25">
        <v>365.18</v>
      </c>
      <c r="AZ7" s="25">
        <v>327.77</v>
      </c>
      <c r="BA7" s="25">
        <v>338.02</v>
      </c>
      <c r="BB7" s="25">
        <v>345.94</v>
      </c>
      <c r="BC7" s="25">
        <v>329.7</v>
      </c>
      <c r="BD7" s="25">
        <v>243.36</v>
      </c>
      <c r="BE7" s="25">
        <v>813.6</v>
      </c>
      <c r="BF7" s="25">
        <v>750.5</v>
      </c>
      <c r="BG7" s="25">
        <v>701.03</v>
      </c>
      <c r="BH7" s="25">
        <v>647.08000000000004</v>
      </c>
      <c r="BI7" s="25">
        <v>664.4</v>
      </c>
      <c r="BJ7" s="25">
        <v>371.65</v>
      </c>
      <c r="BK7" s="25">
        <v>397.1</v>
      </c>
      <c r="BL7" s="25">
        <v>379.91</v>
      </c>
      <c r="BM7" s="25">
        <v>386.61</v>
      </c>
      <c r="BN7" s="25">
        <v>381.56</v>
      </c>
      <c r="BO7" s="25">
        <v>265.93</v>
      </c>
      <c r="BP7" s="25">
        <v>76.45</v>
      </c>
      <c r="BQ7" s="25">
        <v>80.02</v>
      </c>
      <c r="BR7" s="25">
        <v>82.04</v>
      </c>
      <c r="BS7" s="25">
        <v>80</v>
      </c>
      <c r="BT7" s="25">
        <v>74.459999999999994</v>
      </c>
      <c r="BU7" s="25">
        <v>98.77</v>
      </c>
      <c r="BV7" s="25">
        <v>95.79</v>
      </c>
      <c r="BW7" s="25">
        <v>98.3</v>
      </c>
      <c r="BX7" s="25">
        <v>93.82</v>
      </c>
      <c r="BY7" s="25">
        <v>95.04</v>
      </c>
      <c r="BZ7" s="25">
        <v>97.82</v>
      </c>
      <c r="CA7" s="25">
        <v>310.8</v>
      </c>
      <c r="CB7" s="25">
        <v>295.08999999999997</v>
      </c>
      <c r="CC7" s="25">
        <v>289.66000000000003</v>
      </c>
      <c r="CD7" s="25">
        <v>298.23</v>
      </c>
      <c r="CE7" s="25">
        <v>296.16000000000003</v>
      </c>
      <c r="CF7" s="25">
        <v>173.67</v>
      </c>
      <c r="CG7" s="25">
        <v>171.13</v>
      </c>
      <c r="CH7" s="25">
        <v>173.7</v>
      </c>
      <c r="CI7" s="25">
        <v>178.94</v>
      </c>
      <c r="CJ7" s="25">
        <v>180.19</v>
      </c>
      <c r="CK7" s="25">
        <v>177.56</v>
      </c>
      <c r="CL7" s="25">
        <v>71.69</v>
      </c>
      <c r="CM7" s="25">
        <v>72.86</v>
      </c>
      <c r="CN7" s="25">
        <v>71.180000000000007</v>
      </c>
      <c r="CO7" s="25">
        <v>70.900000000000006</v>
      </c>
      <c r="CP7" s="25">
        <v>69.430000000000007</v>
      </c>
      <c r="CQ7" s="25">
        <v>59.67</v>
      </c>
      <c r="CR7" s="25">
        <v>60.12</v>
      </c>
      <c r="CS7" s="25">
        <v>60.34</v>
      </c>
      <c r="CT7" s="25">
        <v>59.54</v>
      </c>
      <c r="CU7" s="25">
        <v>59.26</v>
      </c>
      <c r="CV7" s="25">
        <v>59.81</v>
      </c>
      <c r="CW7" s="25">
        <v>88.7</v>
      </c>
      <c r="CX7" s="25">
        <v>88.73</v>
      </c>
      <c r="CY7" s="25">
        <v>89.37</v>
      </c>
      <c r="CZ7" s="25">
        <v>89.17</v>
      </c>
      <c r="DA7" s="25">
        <v>88.24</v>
      </c>
      <c r="DB7" s="25">
        <v>84.6</v>
      </c>
      <c r="DC7" s="25">
        <v>84.24</v>
      </c>
      <c r="DD7" s="25">
        <v>84.19</v>
      </c>
      <c r="DE7" s="25">
        <v>83.93</v>
      </c>
      <c r="DF7" s="25">
        <v>83.84</v>
      </c>
      <c r="DG7" s="25">
        <v>89.42</v>
      </c>
      <c r="DH7" s="25">
        <v>42.89</v>
      </c>
      <c r="DI7" s="25">
        <v>45.34</v>
      </c>
      <c r="DJ7" s="25">
        <v>47.17</v>
      </c>
      <c r="DK7" s="25">
        <v>49.18</v>
      </c>
      <c r="DL7" s="25">
        <v>50.93</v>
      </c>
      <c r="DM7" s="25">
        <v>48.17</v>
      </c>
      <c r="DN7" s="25">
        <v>48.83</v>
      </c>
      <c r="DO7" s="25">
        <v>49.96</v>
      </c>
      <c r="DP7" s="25">
        <v>50.82</v>
      </c>
      <c r="DQ7" s="25">
        <v>51.82</v>
      </c>
      <c r="DR7" s="25">
        <v>52.02</v>
      </c>
      <c r="DS7" s="25">
        <v>12.16</v>
      </c>
      <c r="DT7" s="25">
        <v>10.87</v>
      </c>
      <c r="DU7" s="25">
        <v>12.52</v>
      </c>
      <c r="DV7" s="25">
        <v>17.39</v>
      </c>
      <c r="DW7" s="25">
        <v>17.899999999999999</v>
      </c>
      <c r="DX7" s="25">
        <v>17.12</v>
      </c>
      <c r="DY7" s="25">
        <v>18.18</v>
      </c>
      <c r="DZ7" s="25">
        <v>19.32</v>
      </c>
      <c r="EA7" s="25">
        <v>21.16</v>
      </c>
      <c r="EB7" s="25">
        <v>22.72</v>
      </c>
      <c r="EC7" s="25">
        <v>25.37</v>
      </c>
      <c r="ED7" s="25">
        <v>0.04</v>
      </c>
      <c r="EE7" s="25">
        <v>0.37</v>
      </c>
      <c r="EF7" s="25">
        <v>0.28999999999999998</v>
      </c>
      <c r="EG7" s="25">
        <v>0.27</v>
      </c>
      <c r="EH7" s="25">
        <v>0.17</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DATEVALUE($B7-C11&amp;"/1/"&amp;C12)</f>
        <v>37257</v>
      </c>
      <c r="D10" s="29">
        <f>DATEVALUE($B7-D11&amp;"/1/"&amp;D12)</f>
        <v>37622</v>
      </c>
      <c r="E10" s="29">
        <f>DATEVALUE($B7-E11&amp;"/1/"&amp;E12)</f>
        <v>37987</v>
      </c>
      <c r="F10" s="29">
        <f>DATEVALUE($B7-F11&amp;"/1/"&amp;F12)</f>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2025-01-24T06:53:10Z</dcterms:created>
  <dcterms:modified xsi:type="dcterms:W3CDTF">2025-02-06T06:14:29Z</dcterms:modified>
  <cp:category/>
</cp:coreProperties>
</file>