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20.11.16\水道局\01.総務課\008財務共通全般\公営企業に係る「経営比較分析表」の策定\R5分\"/>
    </mc:Choice>
  </mc:AlternateContent>
  <xr:revisionPtr revIDLastSave="0" documentId="13_ncr:1_{F43F4641-986F-4080-A59A-B1EC04110158}" xr6:coauthVersionLast="47" xr6:coauthVersionMax="47" xr10:uidLastSave="{00000000-0000-0000-0000-000000000000}"/>
  <workbookProtection workbookAlgorithmName="SHA-512" workbookHashValue="WZBo6+SAfvQZNeoW+QIWcESqzsR3moejSEI++yWsDOJLfhz8PovJ5tNhXCLnX2EHVfZD5lKpnVVi22m/Zh6EiA==" workbookSaltValue="kSw7JzNBPYv7XIaWLs49hg=="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T10" i="4"/>
  <c r="AL10" i="4"/>
  <c r="P8" i="4"/>
  <c r="I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<sst xmlns="http://schemas.openxmlformats.org/spreadsheetml/2006/main" count="236" uniqueCount="119">
  <si>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</si>
  <si>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</si>
  <si>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</si>
  <si>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</si>
  <si>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</si>
  <si>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</si>
  <si>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</si>
  <si>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</si>
  <si>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</si>
  <si>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</si>
  <si>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</si>
  <si>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</si>
  <si>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</si>
  <si>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</si>
  <si>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</si>
  <si>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</si>
  <si>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</si>
  <si>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</si>
  <si>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</si>
  <si>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</si>
  <si>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</si>
  <si>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</si>
  <si>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</si>
  <si>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</si>
  <si>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</si>
  <si>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</si>
  <si>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</si>
  <si>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</si>
  <si>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</si>
  <si>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</si>
  <si>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</si>
  <si>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</si>
  <si>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</si>
  <si>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</si>
  <si>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</si>
  <si>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</si>
  <si>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</si>
  <si>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</si>
  <si>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</si>
  <si>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</si>
  <si>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</si>
  <si>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</si>
  <si>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</si>
  <si>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</si>
  <si>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</si>
  <si>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</si>
  <si>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</si>
  <si>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</si>
  <si>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</si>
  <si>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</si>
  <si>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</si>
  <si>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</si>
  <si>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</si>
  <si>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</si>
  <si>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</si>
  <si>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</si>
  <si>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</si>
  <si>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</si>
  <si>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</si>
  <si>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</si>
  <si>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</si>
  <si>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</si>
  <si>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</si>
  <si>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</si>
  <si>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</si>
  <si>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</si>
  <si>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</si>
  <si>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</si>
  <si>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</si>
  <si>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</si>
  <si>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</si>
  <si>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</si>
  <si>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</si>
  <si>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</si>
  <si>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</si>
  <si>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</si>
  <si>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</si>
  <si>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</si>
  <si>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</si>
  <si>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</si>
  <si>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</si>
  <si>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</si>
  <si>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</si>
  <si>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</si>
  <si>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</si>
  <si>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</si>
  <si>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</si>
  <si>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</si>
  <si>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</si>
  <si>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</si>
  <si>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</si>
  <si>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</si>
  <si>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</si>
  <si>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</si>
  <si>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</si>
  <si>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</si>
  <si>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</si>
  <si>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</si>
  <si>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雲南市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</si>
  <si>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</si>
  <si>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</si>
  <si>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</si>
  <si>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</si>
  <si>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</si>
  <si>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</si>
  <si>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</si>
  <si>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</si>
  <si>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</si>
  <si>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</si>
  <si>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</si>
  <si>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</si>
  <si>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</si>
  <si>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</si>
  <si>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</si>
  <si>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</si>
  <si>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</si>
  <si>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①収益的収支比率
　総費用のうち地方債償還金の負担が大きいため、収益的収入のみでは賄えておらず、100％を下回っている。
④企業債残高対事業規模比率
　企業債残高に対する一般会計負担額が高いため類似団体の平均値を大幅に下回っている。
⑤経費回収率
　前年度に比べ、回収率はわずかながら上昇となった。R4、R5と段階的に使用料を改定しているが、まだ回収すべき経費を使用料で賄えていない状況である。
⑥汚水処理原価
　有収水量１㎥あたりの汚水処理費は減少しているが、類似団体の平均値に対して効率的な汚水処理が実施できているとはいえない状態である。地理的要因等も考えられるが、施設の統廃合を検討するといった経営改善が必要である。
⑦施設利用率
　施設の対応可能な処理能力に対する一日平均処理水量の割合が類似団体の平均値を下回っている。近年、利用率が減少傾向にあるため、施設の利用状況や適正規模を検討する必要がある。
⑧水洗化率
　水洗便所を設置して汚水処理している人口の割合が類似団体の平均値を上回っている。100％に近づけるよう水洗化率の向上の取組が必要である。</t>
    <rPh sb="157" eb="160">
      <t>ダンカイテキ</t>
    </rPh>
    <rPh sb="226" eb="228">
      <t>ゲンショウ</t>
    </rPh>
    <phoneticPr fontId="4"/>
  </si>
  <si>
    <t>　供用開始が昭和62年で布設から35年経過しており、ポンプ等の機器類は順次、更新・修繕等を行っている。
　今後、管渠等の老朽化に伴い修繕費用が必要になってくると想定される。</t>
    <phoneticPr fontId="4"/>
  </si>
  <si>
    <t>　R4年度、R5年度と使用料の改定を行っているが、人口減少などによって有収水量が減少しているため、今後も適正な使用料について定期的に見直ししていく必要がある。
  費用については、農集の一部を公共下水道に接続するなど、維持管理の効率化（施設の統廃合、事業委託等による維持管理費の削減）を検討し、経営基盤の強化を図り、持続可能な事業経営を行う必要がある。
　また、経営の透明性を向上させ、事業の経営健全化のため、R6年度から公営企業会計を適用することとしてる。</t>
    <rPh sb="8" eb="10">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</si>
</sst>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color theme="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0" xfId="0" applyFont="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35-4EAA-A2DD-0A0722A3324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0.02</c:v>
                </c:pt>
                <c:pt idx="2">
                  <c:v>0.01</c:v>
                </c:pt>
                <c:pt idx="3">
                  <c:v>0.01</c:v>
                </c:pt>
                <c:pt idx="4">
                  <c:v>0.02</c:v>
                </c:pt>
              </c:numCache>
            </c:numRef>
          </c:val>
          <c:smooth val="0"/>
          <c:extLst>
            <c:ext xmlns:c16="http://schemas.microsoft.com/office/drawing/2014/chart" uri="{C3380CC4-5D6E-409C-BE32-E72D297353CC}">
              <c16:uniqueId val="{00000001-7335-4EAA-A2DD-0A0722A3324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53.15</c:v>
                </c:pt>
                <c:pt idx="1">
                  <c:v>54.8</c:v>
                </c:pt>
                <c:pt idx="2">
                  <c:v>52.92</c:v>
                </c:pt>
                <c:pt idx="3">
                  <c:v>44.81</c:v>
                </c:pt>
                <c:pt idx="4">
                  <c:v>42.71</c:v>
                </c:pt>
              </c:numCache>
            </c:numRef>
          </c:val>
          <c:extLst>
            <c:ext xmlns:c16="http://schemas.microsoft.com/office/drawing/2014/chart" uri="{C3380CC4-5D6E-409C-BE32-E72D297353CC}">
              <c16:uniqueId val="{00000000-F5B6-47AE-9EFC-3734C7FD5C4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54.06</c:v>
                </c:pt>
                <c:pt idx="1">
                  <c:v>55.26</c:v>
                </c:pt>
                <c:pt idx="2">
                  <c:v>54.54</c:v>
                </c:pt>
                <c:pt idx="3">
                  <c:v>52.9</c:v>
                </c:pt>
                <c:pt idx="4">
                  <c:v>52.63</c:v>
                </c:pt>
              </c:numCache>
            </c:numRef>
          </c:val>
          <c:smooth val="0"/>
          <c:extLst>
            <c:ext xmlns:c16="http://schemas.microsoft.com/office/drawing/2014/chart" uri="{C3380CC4-5D6E-409C-BE32-E72D297353CC}">
              <c16:uniqueId val="{00000001-F5B6-47AE-9EFC-3734C7FD5C4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90.78</c:v>
                </c:pt>
                <c:pt idx="1">
                  <c:v>91.05</c:v>
                </c:pt>
                <c:pt idx="2">
                  <c:v>91.17</c:v>
                </c:pt>
                <c:pt idx="3">
                  <c:v>91.12</c:v>
                </c:pt>
                <c:pt idx="4">
                  <c:v>91.98</c:v>
                </c:pt>
              </c:numCache>
            </c:numRef>
          </c:val>
          <c:extLst>
            <c:ext xmlns:c16="http://schemas.microsoft.com/office/drawing/2014/chart" uri="{C3380CC4-5D6E-409C-BE32-E72D297353CC}">
              <c16:uniqueId val="{00000000-19B9-46C1-ADE3-406A577FC99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90.11</c:v>
                </c:pt>
                <c:pt idx="1">
                  <c:v>90.52</c:v>
                </c:pt>
                <c:pt idx="2">
                  <c:v>90.3</c:v>
                </c:pt>
                <c:pt idx="3">
                  <c:v>90.3</c:v>
                </c:pt>
                <c:pt idx="4">
                  <c:v>90.32</c:v>
                </c:pt>
              </c:numCache>
            </c:numRef>
          </c:val>
          <c:smooth val="0"/>
          <c:extLst>
            <c:ext xmlns:c16="http://schemas.microsoft.com/office/drawing/2014/chart" uri="{C3380CC4-5D6E-409C-BE32-E72D297353CC}">
              <c16:uniqueId val="{00000001-19B9-46C1-ADE3-406A577FC99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76.91</c:v>
                </c:pt>
                <c:pt idx="1">
                  <c:v>76.98</c:v>
                </c:pt>
                <c:pt idx="2">
                  <c:v>76.430000000000007</c:v>
                </c:pt>
                <c:pt idx="3">
                  <c:v>74.66</c:v>
                </c:pt>
                <c:pt idx="4">
                  <c:v>76.290000000000006</c:v>
                </c:pt>
              </c:numCache>
            </c:numRef>
          </c:val>
          <c:extLst>
            <c:ext xmlns:c16="http://schemas.microsoft.com/office/drawing/2014/chart" uri="{C3380CC4-5D6E-409C-BE32-E72D297353CC}">
              <c16:uniqueId val="{00000000-C0DB-42EF-86B3-C0BD455B673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DB-42EF-86B3-C0BD455B673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CF-4B9E-A3D3-9622D0762EC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CF-4B9E-A3D3-9622D0762EC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666-4C1D-8764-74F36A3D278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66-4C1D-8764-74F36A3D278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A8E-4747-9B1D-99AB4CE1DEC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8E-4747-9B1D-99AB4CE1DEC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0B2-4648-94A9-E8AD12789ED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B2-4648-94A9-E8AD12789ED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166.98</c:v>
                </c:pt>
                <c:pt idx="1">
                  <c:v>35.07</c:v>
                </c:pt>
                <c:pt idx="2">
                  <c:v>22.32</c:v>
                </c:pt>
                <c:pt idx="3">
                  <c:v>19.34</c:v>
                </c:pt>
                <c:pt idx="4">
                  <c:v>13.38</c:v>
                </c:pt>
              </c:numCache>
            </c:numRef>
          </c:val>
          <c:extLst>
            <c:ext xmlns:c16="http://schemas.microsoft.com/office/drawing/2014/chart" uri="{C3380CC4-5D6E-409C-BE32-E72D297353CC}">
              <c16:uniqueId val="{00000000-D830-4D2F-AC29-01C1C7CAA07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654.71</c:v>
                </c:pt>
                <c:pt idx="1">
                  <c:v>783.8</c:v>
                </c:pt>
                <c:pt idx="2">
                  <c:v>778.81</c:v>
                </c:pt>
                <c:pt idx="3">
                  <c:v>718.49</c:v>
                </c:pt>
                <c:pt idx="4">
                  <c:v>743.31</c:v>
                </c:pt>
              </c:numCache>
            </c:numRef>
          </c:val>
          <c:smooth val="0"/>
          <c:extLst>
            <c:ext xmlns:c16="http://schemas.microsoft.com/office/drawing/2014/chart" uri="{C3380CC4-5D6E-409C-BE32-E72D297353CC}">
              <c16:uniqueId val="{00000001-D830-4D2F-AC29-01C1C7CAA07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66.81</c:v>
                </c:pt>
                <c:pt idx="1">
                  <c:v>60.99</c:v>
                </c:pt>
                <c:pt idx="2">
                  <c:v>59.95</c:v>
                </c:pt>
                <c:pt idx="3">
                  <c:v>60.52</c:v>
                </c:pt>
                <c:pt idx="4">
                  <c:v>68.11</c:v>
                </c:pt>
              </c:numCache>
            </c:numRef>
          </c:val>
          <c:extLst>
            <c:ext xmlns:c16="http://schemas.microsoft.com/office/drawing/2014/chart" uri="{C3380CC4-5D6E-409C-BE32-E72D297353CC}">
              <c16:uniqueId val="{00000000-B795-49F8-B6D2-E9E7A6B30DF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65.37</c:v>
                </c:pt>
                <c:pt idx="1">
                  <c:v>68.11</c:v>
                </c:pt>
                <c:pt idx="2">
                  <c:v>67.23</c:v>
                </c:pt>
                <c:pt idx="3">
                  <c:v>61.82</c:v>
                </c:pt>
                <c:pt idx="4">
                  <c:v>61.15</c:v>
                </c:pt>
              </c:numCache>
            </c:numRef>
          </c:val>
          <c:smooth val="0"/>
          <c:extLst>
            <c:ext xmlns:c16="http://schemas.microsoft.com/office/drawing/2014/chart" uri="{C3380CC4-5D6E-409C-BE32-E72D297353CC}">
              <c16:uniqueId val="{00000001-B795-49F8-B6D2-E9E7A6B30DF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249.7</c:v>
                </c:pt>
                <c:pt idx="1">
                  <c:v>273.63</c:v>
                </c:pt>
                <c:pt idx="2">
                  <c:v>277.8</c:v>
                </c:pt>
                <c:pt idx="3">
                  <c:v>299.87</c:v>
                </c:pt>
                <c:pt idx="4">
                  <c:v>269.8</c:v>
                </c:pt>
              </c:numCache>
            </c:numRef>
          </c:val>
          <c:extLst>
            <c:ext xmlns:c16="http://schemas.microsoft.com/office/drawing/2014/chart" uri="{C3380CC4-5D6E-409C-BE32-E72D297353CC}">
              <c16:uniqueId val="{00000000-5901-432C-81C0-CAE847D84FC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228.99</c:v>
                </c:pt>
                <c:pt idx="1">
                  <c:v>222.41</c:v>
                </c:pt>
                <c:pt idx="2">
                  <c:v>228.21</c:v>
                </c:pt>
                <c:pt idx="3">
                  <c:v>246.9</c:v>
                </c:pt>
                <c:pt idx="4">
                  <c:v>250.43</c:v>
                </c:pt>
              </c:numCache>
            </c:numRef>
          </c:val>
          <c:smooth val="0"/>
          <c:extLst>
            <c:ext xmlns:c16="http://schemas.microsoft.com/office/drawing/2014/chart" uri="{C3380CC4-5D6E-409C-BE32-E72D297353CC}">
              <c16:uniqueId val="{00000001-5901-432C-81C0-CAE847D84FC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7"/>
  <sheetViews>
    <sheetView showGridLines="0" tabSelected="1" topLeftCell="AG62"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島根県　雲南市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F1</v>
      </c>
      <c r="X8" s="35"/>
      <c r="Y8" s="35"/>
      <c r="Z8" s="35"/>
      <c r="AA8" s="35"/>
      <c r="AB8" s="35"/>
      <c r="AC8" s="35"/>
      <c r="AD8" s="36" t="str">
        <f>データ!$M$6</f>
        <v>非設置</v>
      </c>
      <c r="AE8" s="36"/>
      <c r="AF8" s="36"/>
      <c r="AG8" s="36"/>
      <c r="AH8" s="36"/>
      <c r="AI8" s="36"/>
      <c r="AJ8" s="36"/>
      <c r="AK8" s="3"/>
      <c r="AL8" s="37">
        <f>データ!S6</f>
        <v>35085</v>
      </c>
      <c r="AM8" s="37"/>
      <c r="AN8" s="37"/>
      <c r="AO8" s="37"/>
      <c r="AP8" s="37"/>
      <c r="AQ8" s="37"/>
      <c r="AR8" s="37"/>
      <c r="AS8" s="37"/>
      <c r="AT8" s="38">
        <f>データ!T6</f>
        <v>553.17999999999995</v>
      </c>
      <c r="AU8" s="38"/>
      <c r="AV8" s="38"/>
      <c r="AW8" s="38"/>
      <c r="AX8" s="38"/>
      <c r="AY8" s="38"/>
      <c r="AZ8" s="38"/>
      <c r="BA8" s="38"/>
      <c r="BB8" s="38">
        <f>データ!U6</f>
        <v>63.42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23.12</v>
      </c>
      <c r="Q10" s="38"/>
      <c r="R10" s="38"/>
      <c r="S10" s="38"/>
      <c r="T10" s="38"/>
      <c r="U10" s="38"/>
      <c r="V10" s="38"/>
      <c r="W10" s="38">
        <f>データ!Q6</f>
        <v>97.82</v>
      </c>
      <c r="X10" s="38"/>
      <c r="Y10" s="38"/>
      <c r="Z10" s="38"/>
      <c r="AA10" s="38"/>
      <c r="AB10" s="38"/>
      <c r="AC10" s="38"/>
      <c r="AD10" s="37">
        <f>データ!R6</f>
        <v>3293</v>
      </c>
      <c r="AE10" s="37"/>
      <c r="AF10" s="37"/>
      <c r="AG10" s="37"/>
      <c r="AH10" s="37"/>
      <c r="AI10" s="37"/>
      <c r="AJ10" s="37"/>
      <c r="AK10" s="2"/>
      <c r="AL10" s="37">
        <f>データ!V6</f>
        <v>8053</v>
      </c>
      <c r="AM10" s="37"/>
      <c r="AN10" s="37"/>
      <c r="AO10" s="37"/>
      <c r="AP10" s="37"/>
      <c r="AQ10" s="37"/>
      <c r="AR10" s="37"/>
      <c r="AS10" s="37"/>
      <c r="AT10" s="38">
        <f>データ!W6</f>
        <v>4.78</v>
      </c>
      <c r="AU10" s="38"/>
      <c r="AV10" s="38"/>
      <c r="AW10" s="38"/>
      <c r="AX10" s="38"/>
      <c r="AY10" s="38"/>
      <c r="AZ10" s="38"/>
      <c r="BA10" s="38"/>
      <c r="BB10" s="38">
        <f>データ!X6</f>
        <v>1684.73</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118</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row r="87" spans="1:78" x14ac:dyDescent="0.15">
      <c r="BT87" s="28"/>
    </row>
  </sheetData>
  <sheetProtection algorithmName="SHA-512" hashValue="sVmQNRy0moO5w/C8ckcPGlvzxlH+TsotfYewKbduB+bQCYisUS4GMg39GocWLoP4qOfZ8KEautneY1nH0VEWRQ==" saltValue="qn823tmYCRcT93s9YIJO1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322091</v>
      </c>
      <c r="D6" s="19">
        <f t="shared" si="3"/>
        <v>47</v>
      </c>
      <c r="E6" s="19">
        <f t="shared" si="3"/>
        <v>17</v>
      </c>
      <c r="F6" s="19">
        <f t="shared" si="3"/>
        <v>5</v>
      </c>
      <c r="G6" s="19">
        <f t="shared" si="3"/>
        <v>0</v>
      </c>
      <c r="H6" s="19" t="str">
        <f t="shared" si="3"/>
        <v>島根県　雲南市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23.12</v>
      </c>
      <c r="Q6" s="20">
        <f t="shared" si="3"/>
        <v>97.82</v>
      </c>
      <c r="R6" s="20">
        <f t="shared" si="3"/>
        <v>3293</v>
      </c>
      <c r="S6" s="20">
        <f t="shared" si="3"/>
        <v>35085</v>
      </c>
      <c r="T6" s="20">
        <f t="shared" si="3"/>
        <v>553.17999999999995</v>
      </c>
      <c r="U6" s="20">
        <f t="shared" si="3"/>
        <v>63.42</v>
      </c>
      <c r="V6" s="20">
        <f t="shared" si="3"/>
        <v>8053</v>
      </c>
      <c r="W6" s="20">
        <f t="shared" si="3"/>
        <v>4.78</v>
      </c>
      <c r="X6" s="20">
        <f t="shared" si="3"/>
        <v>1684.73</v>
      </c>
      <c r="Y6" s="21">
        <f>IF(Y7="",NA(),Y7)</f>
        <v>76.91</v>
      </c>
      <c r="Z6" s="21">
        <f t="shared" ref="Z6:AH6" si="4">IF(Z7="",NA(),Z7)</f>
        <v>76.98</v>
      </c>
      <c r="AA6" s="21">
        <f t="shared" si="4"/>
        <v>76.430000000000007</v>
      </c>
      <c r="AB6" s="21">
        <f t="shared" si="4"/>
        <v>74.66</v>
      </c>
      <c r="AC6" s="21">
        <f t="shared" si="4"/>
        <v>76.290000000000006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166.98</v>
      </c>
      <c r="BG6" s="21">
        <f t="shared" ref="BG6:BO6" si="7">IF(BG7="",NA(),BG7)</f>
        <v>35.07</v>
      </c>
      <c r="BH6" s="21">
        <f t="shared" si="7"/>
        <v>22.32</v>
      </c>
      <c r="BI6" s="21">
        <f t="shared" si="7"/>
        <v>19.34</v>
      </c>
      <c r="BJ6" s="21">
        <f t="shared" si="7"/>
        <v>13.38</v>
      </c>
      <c r="BK6" s="21">
        <f t="shared" si="7"/>
        <v>654.71</v>
      </c>
      <c r="BL6" s="21">
        <f t="shared" si="7"/>
        <v>783.8</v>
      </c>
      <c r="BM6" s="21">
        <f t="shared" si="7"/>
        <v>778.81</v>
      </c>
      <c r="BN6" s="21">
        <f t="shared" si="7"/>
        <v>718.49</v>
      </c>
      <c r="BO6" s="21">
        <f t="shared" si="7"/>
        <v>743.31</v>
      </c>
      <c r="BP6" s="20" t="str">
        <f>IF(BP7="","",IF(BP7="-","【-】","【"&amp;SUBSTITUTE(TEXT(BP7,"#,##0.00"),"-","△")&amp;"】"))</f>
        <v>【785.10】</v>
      </c>
      <c r="BQ6" s="21">
        <f>IF(BQ7="",NA(),BQ7)</f>
        <v>66.81</v>
      </c>
      <c r="BR6" s="21">
        <f t="shared" ref="BR6:BZ6" si="8">IF(BR7="",NA(),BR7)</f>
        <v>60.99</v>
      </c>
      <c r="BS6" s="21">
        <f t="shared" si="8"/>
        <v>59.95</v>
      </c>
      <c r="BT6" s="21">
        <f t="shared" si="8"/>
        <v>60.52</v>
      </c>
      <c r="BU6" s="21">
        <f t="shared" si="8"/>
        <v>68.11</v>
      </c>
      <c r="BV6" s="21">
        <f t="shared" si="8"/>
        <v>65.37</v>
      </c>
      <c r="BW6" s="21">
        <f t="shared" si="8"/>
        <v>68.11</v>
      </c>
      <c r="BX6" s="21">
        <f t="shared" si="8"/>
        <v>67.23</v>
      </c>
      <c r="BY6" s="21">
        <f t="shared" si="8"/>
        <v>61.82</v>
      </c>
      <c r="BZ6" s="21">
        <f t="shared" si="8"/>
        <v>61.15</v>
      </c>
      <c r="CA6" s="20" t="str">
        <f>IF(CA7="","",IF(CA7="-","【-】","【"&amp;SUBSTITUTE(TEXT(CA7,"#,##0.00"),"-","△")&amp;"】"))</f>
        <v>【56.93】</v>
      </c>
      <c r="CB6" s="21">
        <f>IF(CB7="",NA(),CB7)</f>
        <v>249.7</v>
      </c>
      <c r="CC6" s="21">
        <f t="shared" ref="CC6:CK6" si="9">IF(CC7="",NA(),CC7)</f>
        <v>273.63</v>
      </c>
      <c r="CD6" s="21">
        <f t="shared" si="9"/>
        <v>277.8</v>
      </c>
      <c r="CE6" s="21">
        <f t="shared" si="9"/>
        <v>299.87</v>
      </c>
      <c r="CF6" s="21">
        <f t="shared" si="9"/>
        <v>269.8</v>
      </c>
      <c r="CG6" s="21">
        <f t="shared" si="9"/>
        <v>228.99</v>
      </c>
      <c r="CH6" s="21">
        <f t="shared" si="9"/>
        <v>222.41</v>
      </c>
      <c r="CI6" s="21">
        <f t="shared" si="9"/>
        <v>228.21</v>
      </c>
      <c r="CJ6" s="21">
        <f t="shared" si="9"/>
        <v>246.9</v>
      </c>
      <c r="CK6" s="21">
        <f t="shared" si="9"/>
        <v>250.43</v>
      </c>
      <c r="CL6" s="20" t="str">
        <f>IF(CL7="","",IF(CL7="-","【-】","【"&amp;SUBSTITUTE(TEXT(CL7,"#,##0.00"),"-","△")&amp;"】"))</f>
        <v>【271.15】</v>
      </c>
      <c r="CM6" s="21">
        <f>IF(CM7="",NA(),CM7)</f>
        <v>53.15</v>
      </c>
      <c r="CN6" s="21">
        <f t="shared" ref="CN6:CV6" si="10">IF(CN7="",NA(),CN7)</f>
        <v>54.8</v>
      </c>
      <c r="CO6" s="21">
        <f t="shared" si="10"/>
        <v>52.92</v>
      </c>
      <c r="CP6" s="21">
        <f t="shared" si="10"/>
        <v>44.81</v>
      </c>
      <c r="CQ6" s="21">
        <f t="shared" si="10"/>
        <v>42.71</v>
      </c>
      <c r="CR6" s="21">
        <f t="shared" si="10"/>
        <v>54.06</v>
      </c>
      <c r="CS6" s="21">
        <f t="shared" si="10"/>
        <v>55.26</v>
      </c>
      <c r="CT6" s="21">
        <f t="shared" si="10"/>
        <v>54.54</v>
      </c>
      <c r="CU6" s="21">
        <f t="shared" si="10"/>
        <v>52.9</v>
      </c>
      <c r="CV6" s="21">
        <f t="shared" si="10"/>
        <v>52.63</v>
      </c>
      <c r="CW6" s="20" t="str">
        <f>IF(CW7="","",IF(CW7="-","【-】","【"&amp;SUBSTITUTE(TEXT(CW7,"#,##0.00"),"-","△")&amp;"】"))</f>
        <v>【49.87】</v>
      </c>
      <c r="CX6" s="21">
        <f>IF(CX7="",NA(),CX7)</f>
        <v>90.78</v>
      </c>
      <c r="CY6" s="21">
        <f t="shared" ref="CY6:DG6" si="11">IF(CY7="",NA(),CY7)</f>
        <v>91.05</v>
      </c>
      <c r="CZ6" s="21">
        <f t="shared" si="11"/>
        <v>91.17</v>
      </c>
      <c r="DA6" s="21">
        <f t="shared" si="11"/>
        <v>91.12</v>
      </c>
      <c r="DB6" s="21">
        <f t="shared" si="11"/>
        <v>91.98</v>
      </c>
      <c r="DC6" s="21">
        <f t="shared" si="11"/>
        <v>90.11</v>
      </c>
      <c r="DD6" s="21">
        <f t="shared" si="11"/>
        <v>90.52</v>
      </c>
      <c r="DE6" s="21">
        <f t="shared" si="11"/>
        <v>90.3</v>
      </c>
      <c r="DF6" s="21">
        <f t="shared" si="11"/>
        <v>90.3</v>
      </c>
      <c r="DG6" s="21">
        <f t="shared" si="11"/>
        <v>90.32</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0.02</v>
      </c>
      <c r="EL6" s="21">
        <f t="shared" si="14"/>
        <v>0.01</v>
      </c>
      <c r="EM6" s="21">
        <f t="shared" si="14"/>
        <v>0.01</v>
      </c>
      <c r="EN6" s="21">
        <f t="shared" si="14"/>
        <v>0.02</v>
      </c>
      <c r="EO6" s="20" t="str">
        <f>IF(EO7="","",IF(EO7="-","【-】","【"&amp;SUBSTITUTE(TEXT(EO7,"#,##0.00"),"-","△")&amp;"】"))</f>
        <v>【0.02】</v>
      </c>
    </row>
    <row r="7" spans="1:145" s="22" customFormat="1" x14ac:dyDescent="0.15">
      <c r="A7" s="14"/>
      <c r="B7" s="23">
        <v>2023</v>
      </c>
      <c r="C7" s="23">
        <v>322091</v>
      </c>
      <c r="D7" s="23">
        <v>47</v>
      </c>
      <c r="E7" s="23">
        <v>17</v>
      </c>
      <c r="F7" s="23">
        <v>5</v>
      </c>
      <c r="G7" s="23">
        <v>0</v>
      </c>
      <c r="H7" s="23" t="s">
        <v>98</v>
      </c>
      <c r="I7" s="23" t="s">
        <v>99</v>
      </c>
      <c r="J7" s="23" t="s">
        <v>100</v>
      </c>
      <c r="K7" s="23" t="s">
        <v>101</v>
      </c>
      <c r="L7" s="23" t="s">
        <v>102</v>
      </c>
      <c r="M7" s="23" t="s">
        <v>103</v>
      </c>
      <c r="N7" s="24" t="s">
        <v>104</v>
      </c>
      <c r="O7" s="24" t="s">
        <v>105</v>
      </c>
      <c r="P7" s="24">
        <v>23.12</v>
      </c>
      <c r="Q7" s="24">
        <v>97.82</v>
      </c>
      <c r="R7" s="24">
        <v>3293</v>
      </c>
      <c r="S7" s="24">
        <v>35085</v>
      </c>
      <c r="T7" s="24">
        <v>553.17999999999995</v>
      </c>
      <c r="U7" s="24">
        <v>63.42</v>
      </c>
      <c r="V7" s="24">
        <v>8053</v>
      </c>
      <c r="W7" s="24">
        <v>4.78</v>
      </c>
      <c r="X7" s="24">
        <v>1684.73</v>
      </c>
      <c r="Y7" s="24">
        <v>76.91</v>
      </c>
      <c r="Z7" s="24">
        <v>76.98</v>
      </c>
      <c r="AA7" s="24">
        <v>76.430000000000007</v>
      </c>
      <c r="AB7" s="24">
        <v>74.66</v>
      </c>
      <c r="AC7" s="24">
        <v>76.290000000000006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166.98</v>
      </c>
      <c r="BG7" s="24">
        <v>35.07</v>
      </c>
      <c r="BH7" s="24">
        <v>22.32</v>
      </c>
      <c r="BI7" s="24">
        <v>19.34</v>
      </c>
      <c r="BJ7" s="24">
        <v>13.38</v>
      </c>
      <c r="BK7" s="24">
        <v>654.71</v>
      </c>
      <c r="BL7" s="24">
        <v>783.8</v>
      </c>
      <c r="BM7" s="24">
        <v>778.81</v>
      </c>
      <c r="BN7" s="24">
        <v>718.49</v>
      </c>
      <c r="BO7" s="24">
        <v>743.31</v>
      </c>
      <c r="BP7" s="24">
        <v>785.1</v>
      </c>
      <c r="BQ7" s="24">
        <v>66.81</v>
      </c>
      <c r="BR7" s="24">
        <v>60.99</v>
      </c>
      <c r="BS7" s="24">
        <v>59.95</v>
      </c>
      <c r="BT7" s="24">
        <v>60.52</v>
      </c>
      <c r="BU7" s="24">
        <v>68.11</v>
      </c>
      <c r="BV7" s="24">
        <v>65.37</v>
      </c>
      <c r="BW7" s="24">
        <v>68.11</v>
      </c>
      <c r="BX7" s="24">
        <v>67.23</v>
      </c>
      <c r="BY7" s="24">
        <v>61.82</v>
      </c>
      <c r="BZ7" s="24">
        <v>61.15</v>
      </c>
      <c r="CA7" s="24">
        <v>56.93</v>
      </c>
      <c r="CB7" s="24">
        <v>249.7</v>
      </c>
      <c r="CC7" s="24">
        <v>273.63</v>
      </c>
      <c r="CD7" s="24">
        <v>277.8</v>
      </c>
      <c r="CE7" s="24">
        <v>299.87</v>
      </c>
      <c r="CF7" s="24">
        <v>269.8</v>
      </c>
      <c r="CG7" s="24">
        <v>228.99</v>
      </c>
      <c r="CH7" s="24">
        <v>222.41</v>
      </c>
      <c r="CI7" s="24">
        <v>228.21</v>
      </c>
      <c r="CJ7" s="24">
        <v>246.9</v>
      </c>
      <c r="CK7" s="24">
        <v>250.43</v>
      </c>
      <c r="CL7" s="24">
        <v>271.14999999999998</v>
      </c>
      <c r="CM7" s="24">
        <v>53.15</v>
      </c>
      <c r="CN7" s="24">
        <v>54.8</v>
      </c>
      <c r="CO7" s="24">
        <v>52.92</v>
      </c>
      <c r="CP7" s="24">
        <v>44.81</v>
      </c>
      <c r="CQ7" s="24">
        <v>42.71</v>
      </c>
      <c r="CR7" s="24">
        <v>54.06</v>
      </c>
      <c r="CS7" s="24">
        <v>55.26</v>
      </c>
      <c r="CT7" s="24">
        <v>54.54</v>
      </c>
      <c r="CU7" s="24">
        <v>52.9</v>
      </c>
      <c r="CV7" s="24">
        <v>52.63</v>
      </c>
      <c r="CW7" s="24">
        <v>49.87</v>
      </c>
      <c r="CX7" s="24">
        <v>90.78</v>
      </c>
      <c r="CY7" s="24">
        <v>91.05</v>
      </c>
      <c r="CZ7" s="24">
        <v>91.17</v>
      </c>
      <c r="DA7" s="24">
        <v>91.12</v>
      </c>
      <c r="DB7" s="24">
        <v>91.98</v>
      </c>
      <c r="DC7" s="24">
        <v>90.11</v>
      </c>
      <c r="DD7" s="24">
        <v>90.52</v>
      </c>
      <c r="DE7" s="24">
        <v>90.3</v>
      </c>
      <c r="DF7" s="24">
        <v>90.3</v>
      </c>
      <c r="DG7" s="24">
        <v>90.32</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0.02</v>
      </c>
      <c r="EL7" s="24">
        <v>0.01</v>
      </c>
      <c r="EM7" s="24">
        <v>0.01</v>
      </c>
      <c r="EN7" s="24">
        <v>0.02</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2025-02-05T02:08:04Z</cp:lastPrinted>
  <dcterms:created xsi:type="dcterms:W3CDTF">2025-01-24T07:35:44Z</dcterms:created>
  <dcterms:modified xsi:type="dcterms:W3CDTF">2025-02-05T02:41:07Z</dcterms:modified>
  <cp:category/>
</cp:coreProperties>
</file>