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20.11.16\水道局\01.総務課\008財務共通全般\公営企業に係る「経営比較分析表」の策定\R5分\"/>
    </mc:Choice>
  </mc:AlternateContent>
  <xr:revisionPtr revIDLastSave="0" documentId="13_ncr:1_{1EF36199-6628-493D-B5B9-304083627303}" xr6:coauthVersionLast="47" xr6:coauthVersionMax="47" xr10:uidLastSave="{00000000-0000-0000-0000-000000000000}"/>
  <workbookProtection workbookAlgorithmName="SHA-512" workbookHashValue="GYAJ5lg2FdTFNk2Ah0VbsyRyOFgDH3fNel6zS+d2CKK2R6uN9Mb0YKNnPExg1OR80keALJVDLrzKcBHZSrCx2A==" workbookSaltValue="eQU9rzgbXagBFvv6LmU7u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B10" i="4" s="1"/>
  <c r="M6" i="5"/>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E85" i="4"/>
  <c r="AL10" i="4"/>
  <c r="AD10" i="4"/>
  <c r="AD8" i="4"/>
  <c r="I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<sst xmlns="http://schemas.openxmlformats.org/spreadsheetml/2006/main" count="253" uniqueCount="116">
  <si>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</si>
  <si>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</si>
  <si>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</si>
  <si>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</si>
  <si>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</si>
  <si>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</si>
  <si>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</si>
  <si>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</si>
  <si>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</si>
  <si>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</si>
  <si>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</si>
  <si>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</si>
  <si>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</si>
  <si>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</si>
  <si>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</si>
  <si>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</si>
  <si>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</si>
  <si>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</si>
  <si>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</si>
  <si>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</si>
  <si>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</si>
  <si>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</si>
  <si>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</si>
  <si>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</si>
  <si>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</si>
  <si>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</si>
  <si>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</si>
  <si>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</si>
  <si>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</si>
  <si>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</si>
  <si>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</si>
  <si>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</si>
  <si>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</si>
  <si>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</si>
  <si>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</si>
  <si>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</si>
  <si>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</si>
  <si>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</si>
  <si>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</si>
  <si>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</si>
  <si>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</si>
  <si>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</si>
  <si>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</si>
  <si>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</si>
  <si>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</si>
  <si>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</si>
  <si>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</si>
  <si>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</si>
  <si>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</si>
  <si>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</si>
  <si>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</si>
  <si>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</si>
  <si>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</si>
  <si>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</si>
  <si>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</si>
  <si>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</si>
  <si>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</si>
  <si>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</si>
  <si>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</si>
  <si>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</si>
  <si>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</si>
  <si>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</si>
  <si>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</si>
  <si>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</si>
  <si>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</si>
  <si>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</si>
  <si>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</si>
  <si>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</si>
  <si>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</si>
  <si>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</si>
  <si>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</si>
  <si>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</si>
  <si>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</si>
  <si>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</si>
  <si>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</si>
  <si>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</si>
  <si>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</si>
  <si>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</si>
  <si>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</si>
  <si>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</si>
  <si>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</si>
  <si>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</si>
  <si>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</si>
  <si>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</si>
  <si>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</si>
  <si>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</si>
  <si>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</si>
  <si>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</si>
  <si>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</si>
  <si>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</si>
  <si>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</si>
  <si>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</si>
  <si>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</si>
  <si>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</si>
  <si>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</si>
  <si>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</si>
  <si>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雲南市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</si>
  <si>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</si>
  <si>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</si>
  <si>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</si>
  <si>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</si>
  <si>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</si>
  <si>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</si>
  <si>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</si>
  <si>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</si>
  <si>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</si>
  <si>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</si>
  <si>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</si>
  <si>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</si>
  <si>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</si>
  <si>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</si>
  <si>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</si>
  <si>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</si>
  <si>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経常収支比率は100％を超え、平均値を上回っている。
③流動比率
　法適用後、類似団体の平均を下回っているものの、流動比率は年々上昇し、短期支払能力は向上している。
④企業債残高対事業規模比率
　企業債残高に対する一般会計負担額が高いため類似団体の平均値を大幅に下回っている。
⑤経費回収率
　R4年度、R5年度と段階的に使用料を改定し、経費回収率は上昇している。平均値と比較しても高い。
⑥汚水処理原価
　汚水処理にかかる経費は前年度より高くなっている。有収水量１㎥あたりの汚水処理費用が少ないため類似団体の平均値より下回っている。
⑦施設利用率
　利用率は施設の対応可能な処理能力に対する一日平均処理水量の割合が類似団体の平均値を下回っている。
⑧水洗化率
　水洗便所を設置して汚水処理している人口の割合が類似団体の平均値を上回っている。100％に近づけるよう水洗化率の向上の取組が必要である。</t>
    <rPh sb="166" eb="168">
      <t>ネンド</t>
    </rPh>
    <rPh sb="169" eb="172">
      <t>ダンカイテキ</t>
    </rPh>
    <rPh sb="233" eb="234">
      <t>タカ</t>
    </rPh>
    <phoneticPr fontId="4"/>
  </si>
  <si>
    <t>①有形固定資産減価償却率
　供用開始が平成11年で布設から24年であり、まだ耐用年数を迎えていないが、類似団体より減価償却は進んでいる。
③管渠改善率
　今後も老朽化に伴い修繕費用が必要になってくると想定されることから、ストックマネジメント計画の策定等により、計画的な更新、長寿命化を図っていく必要がある。</t>
    <rPh sb="148" eb="150">
      <t>ヒツヨウ</t>
    </rPh>
    <phoneticPr fontId="4"/>
  </si>
  <si>
    <t xml:space="preserve">　R4年度、R5年度の使用料改定によって使用料収入の増を図ったが、適正な使用料水準に設定するよう定期的に見直す必要がある。
  維持管理の効率化（施設の統廃合、事業委託等による維持管理費の削減）を検討し、経営基盤の強化を図り、持続可能な事業経営を行う必要がある。
  また、経営の透明性を向上させ、事業の安定的かつ持続的な運営を目指すため一層の経営健全化が求められる。
</t>
    <rPh sb="8" eb="10">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</si>
</sst>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0.99</c:v>
                </c:pt>
                <c:pt idx="2">
                  <c:v>0.1</c:v>
                </c:pt>
                <c:pt idx="3" formatCode="#,##0.00;&quot;△&quot;#,##0.00">
                  <c:v>0</c:v>
                </c:pt>
                <c:pt idx="4">
                  <c:v>1.03</c:v>
                </c:pt>
              </c:numCache>
            </c:numRef>
          </c:val>
          <c:extLst>
            <c:ext xmlns:c16="http://schemas.microsoft.com/office/drawing/2014/chart" uri="{C3380CC4-5D6E-409C-BE32-E72D297353CC}">
              <c16:uniqueId val="{00000000-75E4-4A34-BFC5-168D9405BDA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0.32</c:v>
                </c:pt>
                <c:pt idx="2">
                  <c:v>0.1</c:v>
                </c:pt>
                <c:pt idx="3">
                  <c:v>0.09</c:v>
                </c:pt>
                <c:pt idx="4">
                  <c:v>0.1</c:v>
                </c:pt>
              </c:numCache>
            </c:numRef>
          </c:val>
          <c:smooth val="0"/>
          <c:extLst>
            <c:ext xmlns:c16="http://schemas.microsoft.com/office/drawing/2014/chart" uri="{C3380CC4-5D6E-409C-BE32-E72D297353CC}">
              <c16:uniqueId val="{00000001-75E4-4A34-BFC5-168D9405BDA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71.41</c:v>
                </c:pt>
                <c:pt idx="2">
                  <c:v>37.57</c:v>
                </c:pt>
                <c:pt idx="3">
                  <c:v>43.21</c:v>
                </c:pt>
                <c:pt idx="4">
                  <c:v>43.16</c:v>
                </c:pt>
              </c:numCache>
            </c:numRef>
          </c:val>
          <c:extLst>
            <c:ext xmlns:c16="http://schemas.microsoft.com/office/drawing/2014/chart" uri="{C3380CC4-5D6E-409C-BE32-E72D297353CC}">
              <c16:uniqueId val="{00000000-6BE3-4A51-85F5-A95B3B0073B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49.47</c:v>
                </c:pt>
                <c:pt idx="2">
                  <c:v>48.19</c:v>
                </c:pt>
                <c:pt idx="3">
                  <c:v>47.32</c:v>
                </c:pt>
                <c:pt idx="4">
                  <c:v>48.03</c:v>
                </c:pt>
              </c:numCache>
            </c:numRef>
          </c:val>
          <c:smooth val="0"/>
          <c:extLst>
            <c:ext xmlns:c16="http://schemas.microsoft.com/office/drawing/2014/chart" uri="{C3380CC4-5D6E-409C-BE32-E72D297353CC}">
              <c16:uniqueId val="{00000001-6BE3-4A51-85F5-A95B3B0073B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89.05</c:v>
                </c:pt>
                <c:pt idx="2">
                  <c:v>89.88</c:v>
                </c:pt>
                <c:pt idx="3">
                  <c:v>89.25</c:v>
                </c:pt>
                <c:pt idx="4">
                  <c:v>92.16</c:v>
                </c:pt>
              </c:numCache>
            </c:numRef>
          </c:val>
          <c:extLst>
            <c:ext xmlns:c16="http://schemas.microsoft.com/office/drawing/2014/chart" uri="{C3380CC4-5D6E-409C-BE32-E72D297353CC}">
              <c16:uniqueId val="{00000000-28BC-4190-B929-DF1924B144B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82.06</c:v>
                </c:pt>
                <c:pt idx="2">
                  <c:v>82.26</c:v>
                </c:pt>
                <c:pt idx="3">
                  <c:v>81.33</c:v>
                </c:pt>
                <c:pt idx="4">
                  <c:v>80.95</c:v>
                </c:pt>
              </c:numCache>
            </c:numRef>
          </c:val>
          <c:smooth val="0"/>
          <c:extLst>
            <c:ext xmlns:c16="http://schemas.microsoft.com/office/drawing/2014/chart" uri="{C3380CC4-5D6E-409C-BE32-E72D297353CC}">
              <c16:uniqueId val="{00000001-28BC-4190-B929-DF1924B144B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118.81</c:v>
                </c:pt>
                <c:pt idx="2">
                  <c:v>114.35</c:v>
                </c:pt>
                <c:pt idx="3">
                  <c:v>115.72</c:v>
                </c:pt>
                <c:pt idx="4">
                  <c:v>115.43</c:v>
                </c:pt>
              </c:numCache>
            </c:numRef>
          </c:val>
          <c:extLst>
            <c:ext xmlns:c16="http://schemas.microsoft.com/office/drawing/2014/chart" uri="{C3380CC4-5D6E-409C-BE32-E72D297353CC}">
              <c16:uniqueId val="{00000000-1532-4A80-A034-54E367C680C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107.81</c:v>
                </c:pt>
                <c:pt idx="2">
                  <c:v>107.54</c:v>
                </c:pt>
                <c:pt idx="3">
                  <c:v>107.19</c:v>
                </c:pt>
                <c:pt idx="4">
                  <c:v>107.04</c:v>
                </c:pt>
              </c:numCache>
            </c:numRef>
          </c:val>
          <c:smooth val="0"/>
          <c:extLst>
            <c:ext xmlns:c16="http://schemas.microsoft.com/office/drawing/2014/chart" uri="{C3380CC4-5D6E-409C-BE32-E72D297353CC}">
              <c16:uniqueId val="{00000001-1532-4A80-A034-54E367C680C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43.36</c:v>
                </c:pt>
                <c:pt idx="2">
                  <c:v>45.12</c:v>
                </c:pt>
                <c:pt idx="3">
                  <c:v>48.69</c:v>
                </c:pt>
                <c:pt idx="4">
                  <c:v>50.31</c:v>
                </c:pt>
              </c:numCache>
            </c:numRef>
          </c:val>
          <c:extLst>
            <c:ext xmlns:c16="http://schemas.microsoft.com/office/drawing/2014/chart" uri="{C3380CC4-5D6E-409C-BE32-E72D297353CC}">
              <c16:uniqueId val="{00000000-17CB-4B66-A81E-7135A57E8FA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19.93</c:v>
                </c:pt>
                <c:pt idx="2">
                  <c:v>21.94</c:v>
                </c:pt>
                <c:pt idx="3">
                  <c:v>22.89</c:v>
                </c:pt>
                <c:pt idx="4">
                  <c:v>23.37</c:v>
                </c:pt>
              </c:numCache>
            </c:numRef>
          </c:val>
          <c:smooth val="0"/>
          <c:extLst>
            <c:ext xmlns:c16="http://schemas.microsoft.com/office/drawing/2014/chart" uri="{C3380CC4-5D6E-409C-BE32-E72D297353CC}">
              <c16:uniqueId val="{00000001-17CB-4B66-A81E-7135A57E8FA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155-4E7C-AD12-616031826CC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C155-4E7C-AD12-616031826CC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39A-4E4A-84D0-21657AE3698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18.2</c:v>
                </c:pt>
                <c:pt idx="2">
                  <c:v>19.059999999999999</c:v>
                </c:pt>
                <c:pt idx="3">
                  <c:v>31.07</c:v>
                </c:pt>
                <c:pt idx="4">
                  <c:v>37.43</c:v>
                </c:pt>
              </c:numCache>
            </c:numRef>
          </c:val>
          <c:smooth val="0"/>
          <c:extLst>
            <c:ext xmlns:c16="http://schemas.microsoft.com/office/drawing/2014/chart" uri="{C3380CC4-5D6E-409C-BE32-E72D297353CC}">
              <c16:uniqueId val="{00000001-439A-4E4A-84D0-21657AE3698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23.04</c:v>
                </c:pt>
                <c:pt idx="2">
                  <c:v>27.15</c:v>
                </c:pt>
                <c:pt idx="3">
                  <c:v>37.35</c:v>
                </c:pt>
                <c:pt idx="4">
                  <c:v>45.76</c:v>
                </c:pt>
              </c:numCache>
            </c:numRef>
          </c:val>
          <c:extLst>
            <c:ext xmlns:c16="http://schemas.microsoft.com/office/drawing/2014/chart" uri="{C3380CC4-5D6E-409C-BE32-E72D297353CC}">
              <c16:uniqueId val="{00000000-1252-4A0D-BED8-554F7E3993D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48.56</c:v>
                </c:pt>
                <c:pt idx="2">
                  <c:v>47.58</c:v>
                </c:pt>
                <c:pt idx="3">
                  <c:v>51.09</c:v>
                </c:pt>
                <c:pt idx="4">
                  <c:v>57.42</c:v>
                </c:pt>
              </c:numCache>
            </c:numRef>
          </c:val>
          <c:smooth val="0"/>
          <c:extLst>
            <c:ext xmlns:c16="http://schemas.microsoft.com/office/drawing/2014/chart" uri="{C3380CC4-5D6E-409C-BE32-E72D297353CC}">
              <c16:uniqueId val="{00000001-1252-4A0D-BED8-554F7E3993D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0.86</c:v>
                </c:pt>
                <c:pt idx="2">
                  <c:v>18.04</c:v>
                </c:pt>
                <c:pt idx="3">
                  <c:v>14.4</c:v>
                </c:pt>
                <c:pt idx="4">
                  <c:v>167.6</c:v>
                </c:pt>
              </c:numCache>
            </c:numRef>
          </c:val>
          <c:extLst>
            <c:ext xmlns:c16="http://schemas.microsoft.com/office/drawing/2014/chart" uri="{C3380CC4-5D6E-409C-BE32-E72D297353CC}">
              <c16:uniqueId val="{00000000-1748-41B0-BC89-D9A9A67087C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1245.0999999999999</c:v>
                </c:pt>
                <c:pt idx="2">
                  <c:v>1108.8</c:v>
                </c:pt>
                <c:pt idx="3">
                  <c:v>1194.56</c:v>
                </c:pt>
                <c:pt idx="4">
                  <c:v>1174.6099999999999</c:v>
                </c:pt>
              </c:numCache>
            </c:numRef>
          </c:val>
          <c:smooth val="0"/>
          <c:extLst>
            <c:ext xmlns:c16="http://schemas.microsoft.com/office/drawing/2014/chart" uri="{C3380CC4-5D6E-409C-BE32-E72D297353CC}">
              <c16:uniqueId val="{00000001-1748-41B0-BC89-D9A9A67087C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95</c:v>
                </c:pt>
                <c:pt idx="2">
                  <c:v>88.88</c:v>
                </c:pt>
                <c:pt idx="3">
                  <c:v>99.93</c:v>
                </c:pt>
                <c:pt idx="4">
                  <c:v>100</c:v>
                </c:pt>
              </c:numCache>
            </c:numRef>
          </c:val>
          <c:extLst>
            <c:ext xmlns:c16="http://schemas.microsoft.com/office/drawing/2014/chart" uri="{C3380CC4-5D6E-409C-BE32-E72D297353CC}">
              <c16:uniqueId val="{00000000-BC23-4388-981A-891F1BEDB69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79.77</c:v>
                </c:pt>
                <c:pt idx="2">
                  <c:v>79.63</c:v>
                </c:pt>
                <c:pt idx="3">
                  <c:v>76.78</c:v>
                </c:pt>
                <c:pt idx="4">
                  <c:v>75.41</c:v>
                </c:pt>
              </c:numCache>
            </c:numRef>
          </c:val>
          <c:smooth val="0"/>
          <c:extLst>
            <c:ext xmlns:c16="http://schemas.microsoft.com/office/drawing/2014/chart" uri="{C3380CC4-5D6E-409C-BE32-E72D297353CC}">
              <c16:uniqueId val="{00000001-BC23-4388-981A-891F1BEDB69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165.69</c:v>
                </c:pt>
                <c:pt idx="2">
                  <c:v>177.81</c:v>
                </c:pt>
                <c:pt idx="3">
                  <c:v>173.61</c:v>
                </c:pt>
                <c:pt idx="4">
                  <c:v>186.05</c:v>
                </c:pt>
              </c:numCache>
            </c:numRef>
          </c:val>
          <c:extLst>
            <c:ext xmlns:c16="http://schemas.microsoft.com/office/drawing/2014/chart" uri="{C3380CC4-5D6E-409C-BE32-E72D297353CC}">
              <c16:uniqueId val="{00000000-EB80-4F95-9C80-6D951C86F0F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214.56</c:v>
                </c:pt>
                <c:pt idx="2">
                  <c:v>213.66</c:v>
                </c:pt>
                <c:pt idx="3">
                  <c:v>224.31</c:v>
                </c:pt>
                <c:pt idx="4">
                  <c:v>223.48</c:v>
                </c:pt>
              </c:numCache>
            </c:numRef>
          </c:val>
          <c:smooth val="0"/>
          <c:extLst>
            <c:ext xmlns:c16="http://schemas.microsoft.com/office/drawing/2014/chart" uri="{C3380CC4-5D6E-409C-BE32-E72D297353CC}">
              <c16:uniqueId val="{00000001-EB80-4F95-9C80-6D951C86F0F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8" zoomScaleNormal="100" workbookViewId="0">
      <selection activeCell="BK68" sqref="BK6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島根県　雲南市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Cd2</v>
      </c>
      <c r="X8" s="70"/>
      <c r="Y8" s="70"/>
      <c r="Z8" s="70"/>
      <c r="AA8" s="70"/>
      <c r="AB8" s="70"/>
      <c r="AC8" s="70"/>
      <c r="AD8" s="71" t="str">
        <f>データ!$M$6</f>
        <v>非設置</v>
      </c>
      <c r="AE8" s="71"/>
      <c r="AF8" s="71"/>
      <c r="AG8" s="71"/>
      <c r="AH8" s="71"/>
      <c r="AI8" s="71"/>
      <c r="AJ8" s="71"/>
      <c r="AK8" s="3"/>
      <c r="AL8" s="45">
        <f>データ!S6</f>
        <v>35085</v>
      </c>
      <c r="AM8" s="45"/>
      <c r="AN8" s="45"/>
      <c r="AO8" s="45"/>
      <c r="AP8" s="45"/>
      <c r="AQ8" s="45"/>
      <c r="AR8" s="45"/>
      <c r="AS8" s="45"/>
      <c r="AT8" s="44">
        <f>データ!T6</f>
        <v>553.17999999999995</v>
      </c>
      <c r="AU8" s="44"/>
      <c r="AV8" s="44"/>
      <c r="AW8" s="44"/>
      <c r="AX8" s="44"/>
      <c r="AY8" s="44"/>
      <c r="AZ8" s="44"/>
      <c r="BA8" s="44"/>
      <c r="BB8" s="44">
        <f>データ!U6</f>
        <v>63.42</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57.79</v>
      </c>
      <c r="J10" s="44"/>
      <c r="K10" s="44"/>
      <c r="L10" s="44"/>
      <c r="M10" s="44"/>
      <c r="N10" s="44"/>
      <c r="O10" s="44"/>
      <c r="P10" s="44">
        <f>データ!P6</f>
        <v>26.5</v>
      </c>
      <c r="Q10" s="44"/>
      <c r="R10" s="44"/>
      <c r="S10" s="44"/>
      <c r="T10" s="44"/>
      <c r="U10" s="44"/>
      <c r="V10" s="44"/>
      <c r="W10" s="44">
        <f>データ!Q6</f>
        <v>88.11</v>
      </c>
      <c r="X10" s="44"/>
      <c r="Y10" s="44"/>
      <c r="Z10" s="44"/>
      <c r="AA10" s="44"/>
      <c r="AB10" s="44"/>
      <c r="AC10" s="44"/>
      <c r="AD10" s="45">
        <f>データ!R6</f>
        <v>3293</v>
      </c>
      <c r="AE10" s="45"/>
      <c r="AF10" s="45"/>
      <c r="AG10" s="45"/>
      <c r="AH10" s="45"/>
      <c r="AI10" s="45"/>
      <c r="AJ10" s="45"/>
      <c r="AK10" s="2"/>
      <c r="AL10" s="45">
        <f>データ!V6</f>
        <v>9229</v>
      </c>
      <c r="AM10" s="45"/>
      <c r="AN10" s="45"/>
      <c r="AO10" s="45"/>
      <c r="AP10" s="45"/>
      <c r="AQ10" s="45"/>
      <c r="AR10" s="45"/>
      <c r="AS10" s="45"/>
      <c r="AT10" s="44">
        <f>データ!W6</f>
        <v>5.35</v>
      </c>
      <c r="AU10" s="44"/>
      <c r="AV10" s="44"/>
      <c r="AW10" s="44"/>
      <c r="AX10" s="44"/>
      <c r="AY10" s="44"/>
      <c r="AZ10" s="44"/>
      <c r="BA10" s="44"/>
      <c r="BB10" s="44">
        <f>データ!X6</f>
        <v>1725.05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qEKZWBs1gP2lBx8T0tX1Atfwo2Wrg/RfgJn+EX3GAXeZHzFbe/2jktSyg3VGE+u1pBVzsielgLo2IPbJepwONg==" saltValue="6r0HVDQi58B0wRI03dM45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322091</v>
      </c>
      <c r="D6" s="19">
        <f t="shared" si="3"/>
        <v>46</v>
      </c>
      <c r="E6" s="19">
        <f t="shared" si="3"/>
        <v>17</v>
      </c>
      <c r="F6" s="19">
        <f t="shared" si="3"/>
        <v>1</v>
      </c>
      <c r="G6" s="19">
        <f t="shared" si="3"/>
        <v>0</v>
      </c>
      <c r="H6" s="19" t="str">
        <f t="shared" si="3"/>
        <v>島根県　雲南市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57.79</v>
      </c>
      <c r="P6" s="20">
        <f t="shared" si="3"/>
        <v>26.5</v>
      </c>
      <c r="Q6" s="20">
        <f t="shared" si="3"/>
        <v>88.11</v>
      </c>
      <c r="R6" s="20">
        <f t="shared" si="3"/>
        <v>3293</v>
      </c>
      <c r="S6" s="20">
        <f t="shared" si="3"/>
        <v>35085</v>
      </c>
      <c r="T6" s="20">
        <f t="shared" si="3"/>
        <v>553.17999999999995</v>
      </c>
      <c r="U6" s="20">
        <f t="shared" si="3"/>
        <v>63.42</v>
      </c>
      <c r="V6" s="20">
        <f t="shared" si="3"/>
        <v>9229</v>
      </c>
      <c r="W6" s="20">
        <f t="shared" si="3"/>
        <v>5.35</v>
      </c>
      <c r="X6" s="20">
        <f t="shared" si="3"/>
        <v>1725.05</v>
      </c>
      <c r="Y6" s="21" t="str">
        <f>IF(Y7="",NA(),Y7)</f>
        <v>-</v>
      </c>
      <c r="Z6" s="21">
        <f t="shared" ref="Z6:AH6" si="4">IF(Z7="",NA(),Z7)</f>
        <v>118.81</v>
      </c>
      <c r="AA6" s="21">
        <f t="shared" si="4"/>
        <v>114.35</v>
      </c>
      <c r="AB6" s="21">
        <f t="shared" si="4"/>
        <v>115.72</v>
      </c>
      <c r="AC6" s="21">
        <f t="shared" si="4"/>
        <v>115.43</v>
      </c>
      <c r="AD6" s="21" t="str">
        <f t="shared" si="4"/>
        <v>-</v>
      </c>
      <c r="AE6" s="21">
        <f t="shared" si="4"/>
        <v>107.81</v>
      </c>
      <c r="AF6" s="21">
        <f t="shared" si="4"/>
        <v>107.54</v>
      </c>
      <c r="AG6" s="21">
        <f t="shared" si="4"/>
        <v>107.19</v>
      </c>
      <c r="AH6" s="21">
        <f t="shared" si="4"/>
        <v>107.04</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18.2</v>
      </c>
      <c r="AQ6" s="21">
        <f t="shared" si="5"/>
        <v>19.059999999999999</v>
      </c>
      <c r="AR6" s="21">
        <f t="shared" si="5"/>
        <v>31.07</v>
      </c>
      <c r="AS6" s="21">
        <f t="shared" si="5"/>
        <v>37.43</v>
      </c>
      <c r="AT6" s="20" t="str">
        <f>IF(AT7="","",IF(AT7="-","【-】","【"&amp;SUBSTITUTE(TEXT(AT7,"#,##0.00"),"-","△")&amp;"】"))</f>
        <v>【3.03】</v>
      </c>
      <c r="AU6" s="21" t="str">
        <f>IF(AU7="",NA(),AU7)</f>
        <v>-</v>
      </c>
      <c r="AV6" s="21">
        <f t="shared" ref="AV6:BD6" si="6">IF(AV7="",NA(),AV7)</f>
        <v>23.04</v>
      </c>
      <c r="AW6" s="21">
        <f t="shared" si="6"/>
        <v>27.15</v>
      </c>
      <c r="AX6" s="21">
        <f t="shared" si="6"/>
        <v>37.35</v>
      </c>
      <c r="AY6" s="21">
        <f t="shared" si="6"/>
        <v>45.76</v>
      </c>
      <c r="AZ6" s="21" t="str">
        <f t="shared" si="6"/>
        <v>-</v>
      </c>
      <c r="BA6" s="21">
        <f t="shared" si="6"/>
        <v>48.56</v>
      </c>
      <c r="BB6" s="21">
        <f t="shared" si="6"/>
        <v>47.58</v>
      </c>
      <c r="BC6" s="21">
        <f t="shared" si="6"/>
        <v>51.09</v>
      </c>
      <c r="BD6" s="21">
        <f t="shared" si="6"/>
        <v>57.42</v>
      </c>
      <c r="BE6" s="20" t="str">
        <f>IF(BE7="","",IF(BE7="-","【-】","【"&amp;SUBSTITUTE(TEXT(BE7,"#,##0.00"),"-","△")&amp;"】"))</f>
        <v>【78.43】</v>
      </c>
      <c r="BF6" s="21" t="str">
        <f>IF(BF7="",NA(),BF7)</f>
        <v>-</v>
      </c>
      <c r="BG6" s="21">
        <f t="shared" ref="BG6:BO6" si="7">IF(BG7="",NA(),BG7)</f>
        <v>0.86</v>
      </c>
      <c r="BH6" s="21">
        <f t="shared" si="7"/>
        <v>18.04</v>
      </c>
      <c r="BI6" s="21">
        <f t="shared" si="7"/>
        <v>14.4</v>
      </c>
      <c r="BJ6" s="21">
        <f t="shared" si="7"/>
        <v>167.6</v>
      </c>
      <c r="BK6" s="21" t="str">
        <f t="shared" si="7"/>
        <v>-</v>
      </c>
      <c r="BL6" s="21">
        <f t="shared" si="7"/>
        <v>1245.0999999999999</v>
      </c>
      <c r="BM6" s="21">
        <f t="shared" si="7"/>
        <v>1108.8</v>
      </c>
      <c r="BN6" s="21">
        <f t="shared" si="7"/>
        <v>1194.56</v>
      </c>
      <c r="BO6" s="21">
        <f t="shared" si="7"/>
        <v>1174.6099999999999</v>
      </c>
      <c r="BP6" s="20" t="str">
        <f>IF(BP7="","",IF(BP7="-","【-】","【"&amp;SUBSTITUTE(TEXT(BP7,"#,##0.00"),"-","△")&amp;"】"))</f>
        <v>【630.82】</v>
      </c>
      <c r="BQ6" s="21" t="str">
        <f>IF(BQ7="",NA(),BQ7)</f>
        <v>-</v>
      </c>
      <c r="BR6" s="21">
        <f t="shared" ref="BR6:BZ6" si="8">IF(BR7="",NA(),BR7)</f>
        <v>95</v>
      </c>
      <c r="BS6" s="21">
        <f t="shared" si="8"/>
        <v>88.88</v>
      </c>
      <c r="BT6" s="21">
        <f t="shared" si="8"/>
        <v>99.93</v>
      </c>
      <c r="BU6" s="21">
        <f t="shared" si="8"/>
        <v>100</v>
      </c>
      <c r="BV6" s="21" t="str">
        <f t="shared" si="8"/>
        <v>-</v>
      </c>
      <c r="BW6" s="21">
        <f t="shared" si="8"/>
        <v>79.77</v>
      </c>
      <c r="BX6" s="21">
        <f t="shared" si="8"/>
        <v>79.63</v>
      </c>
      <c r="BY6" s="21">
        <f t="shared" si="8"/>
        <v>76.78</v>
      </c>
      <c r="BZ6" s="21">
        <f t="shared" si="8"/>
        <v>75.41</v>
      </c>
      <c r="CA6" s="20" t="str">
        <f>IF(CA7="","",IF(CA7="-","【-】","【"&amp;SUBSTITUTE(TEXT(CA7,"#,##0.00"),"-","△")&amp;"】"))</f>
        <v>【97.81】</v>
      </c>
      <c r="CB6" s="21" t="str">
        <f>IF(CB7="",NA(),CB7)</f>
        <v>-</v>
      </c>
      <c r="CC6" s="21">
        <f t="shared" ref="CC6:CK6" si="9">IF(CC7="",NA(),CC7)</f>
        <v>165.69</v>
      </c>
      <c r="CD6" s="21">
        <f t="shared" si="9"/>
        <v>177.81</v>
      </c>
      <c r="CE6" s="21">
        <f t="shared" si="9"/>
        <v>173.61</v>
      </c>
      <c r="CF6" s="21">
        <f t="shared" si="9"/>
        <v>186.05</v>
      </c>
      <c r="CG6" s="21" t="str">
        <f t="shared" si="9"/>
        <v>-</v>
      </c>
      <c r="CH6" s="21">
        <f t="shared" si="9"/>
        <v>214.56</v>
      </c>
      <c r="CI6" s="21">
        <f t="shared" si="9"/>
        <v>213.66</v>
      </c>
      <c r="CJ6" s="21">
        <f t="shared" si="9"/>
        <v>224.31</v>
      </c>
      <c r="CK6" s="21">
        <f t="shared" si="9"/>
        <v>223.48</v>
      </c>
      <c r="CL6" s="20" t="str">
        <f>IF(CL7="","",IF(CL7="-","【-】","【"&amp;SUBSTITUTE(TEXT(CL7,"#,##0.00"),"-","△")&amp;"】"))</f>
        <v>【138.75】</v>
      </c>
      <c r="CM6" s="21" t="str">
        <f>IF(CM7="",NA(),CM7)</f>
        <v>-</v>
      </c>
      <c r="CN6" s="21">
        <f t="shared" ref="CN6:CV6" si="10">IF(CN7="",NA(),CN7)</f>
        <v>71.41</v>
      </c>
      <c r="CO6" s="21">
        <f t="shared" si="10"/>
        <v>37.57</v>
      </c>
      <c r="CP6" s="21">
        <f t="shared" si="10"/>
        <v>43.21</v>
      </c>
      <c r="CQ6" s="21">
        <f t="shared" si="10"/>
        <v>43.16</v>
      </c>
      <c r="CR6" s="21" t="str">
        <f t="shared" si="10"/>
        <v>-</v>
      </c>
      <c r="CS6" s="21">
        <f t="shared" si="10"/>
        <v>49.47</v>
      </c>
      <c r="CT6" s="21">
        <f t="shared" si="10"/>
        <v>48.19</v>
      </c>
      <c r="CU6" s="21">
        <f t="shared" si="10"/>
        <v>47.32</v>
      </c>
      <c r="CV6" s="21">
        <f t="shared" si="10"/>
        <v>48.03</v>
      </c>
      <c r="CW6" s="20" t="str">
        <f>IF(CW7="","",IF(CW7="-","【-】","【"&amp;SUBSTITUTE(TEXT(CW7,"#,##0.00"),"-","△")&amp;"】"))</f>
        <v>【58.94】</v>
      </c>
      <c r="CX6" s="21" t="str">
        <f>IF(CX7="",NA(),CX7)</f>
        <v>-</v>
      </c>
      <c r="CY6" s="21">
        <f t="shared" ref="CY6:DG6" si="11">IF(CY7="",NA(),CY7)</f>
        <v>89.05</v>
      </c>
      <c r="CZ6" s="21">
        <f t="shared" si="11"/>
        <v>89.88</v>
      </c>
      <c r="DA6" s="21">
        <f t="shared" si="11"/>
        <v>89.25</v>
      </c>
      <c r="DB6" s="21">
        <f t="shared" si="11"/>
        <v>92.16</v>
      </c>
      <c r="DC6" s="21" t="str">
        <f t="shared" si="11"/>
        <v>-</v>
      </c>
      <c r="DD6" s="21">
        <f t="shared" si="11"/>
        <v>82.06</v>
      </c>
      <c r="DE6" s="21">
        <f t="shared" si="11"/>
        <v>82.26</v>
      </c>
      <c r="DF6" s="21">
        <f t="shared" si="11"/>
        <v>81.33</v>
      </c>
      <c r="DG6" s="21">
        <f t="shared" si="11"/>
        <v>80.95</v>
      </c>
      <c r="DH6" s="20" t="str">
        <f>IF(DH7="","",IF(DH7="-","【-】","【"&amp;SUBSTITUTE(TEXT(DH7,"#,##0.00"),"-","△")&amp;"】"))</f>
        <v>【95.91】</v>
      </c>
      <c r="DI6" s="21" t="str">
        <f>IF(DI7="",NA(),DI7)</f>
        <v>-</v>
      </c>
      <c r="DJ6" s="21">
        <f t="shared" ref="DJ6:DR6" si="12">IF(DJ7="",NA(),DJ7)</f>
        <v>43.36</v>
      </c>
      <c r="DK6" s="21">
        <f t="shared" si="12"/>
        <v>45.12</v>
      </c>
      <c r="DL6" s="21">
        <f t="shared" si="12"/>
        <v>48.69</v>
      </c>
      <c r="DM6" s="21">
        <f t="shared" si="12"/>
        <v>50.31</v>
      </c>
      <c r="DN6" s="21" t="str">
        <f t="shared" si="12"/>
        <v>-</v>
      </c>
      <c r="DO6" s="21">
        <f t="shared" si="12"/>
        <v>19.93</v>
      </c>
      <c r="DP6" s="21">
        <f t="shared" si="12"/>
        <v>21.94</v>
      </c>
      <c r="DQ6" s="21">
        <f t="shared" si="12"/>
        <v>22.89</v>
      </c>
      <c r="DR6" s="21">
        <f t="shared" si="12"/>
        <v>23.37</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【8.68】</v>
      </c>
      <c r="EE6" s="21" t="str">
        <f>IF(EE7="",NA(),EE7)</f>
        <v>-</v>
      </c>
      <c r="EF6" s="21">
        <f t="shared" ref="EF6:EN6" si="14">IF(EF7="",NA(),EF7)</f>
        <v>0.99</v>
      </c>
      <c r="EG6" s="21">
        <f t="shared" si="14"/>
        <v>0.1</v>
      </c>
      <c r="EH6" s="20">
        <f t="shared" si="14"/>
        <v>0</v>
      </c>
      <c r="EI6" s="21">
        <f t="shared" si="14"/>
        <v>1.03</v>
      </c>
      <c r="EJ6" s="21" t="str">
        <f t="shared" si="14"/>
        <v>-</v>
      </c>
      <c r="EK6" s="21">
        <f t="shared" si="14"/>
        <v>0.32</v>
      </c>
      <c r="EL6" s="21">
        <f t="shared" si="14"/>
        <v>0.1</v>
      </c>
      <c r="EM6" s="21">
        <f t="shared" si="14"/>
        <v>0.09</v>
      </c>
      <c r="EN6" s="21">
        <f t="shared" si="14"/>
        <v>0.1</v>
      </c>
      <c r="EO6" s="20" t="str">
        <f>IF(EO7="","",IF(EO7="-","【-】","【"&amp;SUBSTITUTE(TEXT(EO7,"#,##0.00"),"-","△")&amp;"】"))</f>
        <v>【0.22】</v>
      </c>
    </row>
    <row r="7" spans="1:148" s="22" customFormat="1" x14ac:dyDescent="0.15">
      <c r="A7" s="14"/>
      <c r="B7" s="23">
        <v>2023</v>
      </c>
      <c r="C7" s="23">
        <v>322091</v>
      </c>
      <c r="D7" s="23">
        <v>46</v>
      </c>
      <c r="E7" s="23">
        <v>17</v>
      </c>
      <c r="F7" s="23">
        <v>1</v>
      </c>
      <c r="G7" s="23">
        <v>0</v>
      </c>
      <c r="H7" s="23" t="s">
        <v>96</v>
      </c>
      <c r="I7" s="23" t="s">
        <v>97</v>
      </c>
      <c r="J7" s="23" t="s">
        <v>98</v>
      </c>
      <c r="K7" s="23" t="s">
        <v>99</v>
      </c>
      <c r="L7" s="23" t="s">
        <v>100</v>
      </c>
      <c r="M7" s="23" t="s">
        <v>101</v>
      </c>
      <c r="N7" s="24" t="s">
        <v>102</v>
      </c>
      <c r="O7" s="24">
        <v>57.79</v>
      </c>
      <c r="P7" s="24">
        <v>26.5</v>
      </c>
      <c r="Q7" s="24">
        <v>88.11</v>
      </c>
      <c r="R7" s="24">
        <v>3293</v>
      </c>
      <c r="S7" s="24">
        <v>35085</v>
      </c>
      <c r="T7" s="24">
        <v>553.17999999999995</v>
      </c>
      <c r="U7" s="24">
        <v>63.42</v>
      </c>
      <c r="V7" s="24">
        <v>9229</v>
      </c>
      <c r="W7" s="24">
        <v>5.35</v>
      </c>
      <c r="X7" s="24">
        <v>1725.05</v>
      </c>
      <c r="Y7" s="24" t="s">
        <v>102</v>
      </c>
      <c r="Z7" s="24">
        <v>118.81</v>
      </c>
      <c r="AA7" s="24">
        <v>114.35</v>
      </c>
      <c r="AB7" s="24">
        <v>115.72</v>
      </c>
      <c r="AC7" s="24">
        <v>115.43</v>
      </c>
      <c r="AD7" s="24" t="s">
        <v>102</v>
      </c>
      <c r="AE7" s="24">
        <v>107.81</v>
      </c>
      <c r="AF7" s="24">
        <v>107.54</v>
      </c>
      <c r="AG7" s="24">
        <v>107.19</v>
      </c>
      <c r="AH7" s="24">
        <v>107.04</v>
      </c>
      <c r="AI7" s="24">
        <v>105.91</v>
      </c>
      <c r="AJ7" s="24" t="s">
        <v>102</v>
      </c>
      <c r="AK7" s="24">
        <v>0</v>
      </c>
      <c r="AL7" s="24">
        <v>0</v>
      </c>
      <c r="AM7" s="24">
        <v>0</v>
      </c>
      <c r="AN7" s="24">
        <v>0</v>
      </c>
      <c r="AO7" s="24" t="s">
        <v>102</v>
      </c>
      <c r="AP7" s="24">
        <v>18.2</v>
      </c>
      <c r="AQ7" s="24">
        <v>19.059999999999999</v>
      </c>
      <c r="AR7" s="24">
        <v>31.07</v>
      </c>
      <c r="AS7" s="24">
        <v>37.43</v>
      </c>
      <c r="AT7" s="24">
        <v>3.03</v>
      </c>
      <c r="AU7" s="24" t="s">
        <v>102</v>
      </c>
      <c r="AV7" s="24">
        <v>23.04</v>
      </c>
      <c r="AW7" s="24">
        <v>27.15</v>
      </c>
      <c r="AX7" s="24">
        <v>37.35</v>
      </c>
      <c r="AY7" s="24">
        <v>45.76</v>
      </c>
      <c r="AZ7" s="24" t="s">
        <v>102</v>
      </c>
      <c r="BA7" s="24">
        <v>48.56</v>
      </c>
      <c r="BB7" s="24">
        <v>47.58</v>
      </c>
      <c r="BC7" s="24">
        <v>51.09</v>
      </c>
      <c r="BD7" s="24">
        <v>57.42</v>
      </c>
      <c r="BE7" s="24">
        <v>78.430000000000007</v>
      </c>
      <c r="BF7" s="24" t="s">
        <v>102</v>
      </c>
      <c r="BG7" s="24">
        <v>0.86</v>
      </c>
      <c r="BH7" s="24">
        <v>18.04</v>
      </c>
      <c r="BI7" s="24">
        <v>14.4</v>
      </c>
      <c r="BJ7" s="24">
        <v>167.6</v>
      </c>
      <c r="BK7" s="24" t="s">
        <v>102</v>
      </c>
      <c r="BL7" s="24">
        <v>1245.0999999999999</v>
      </c>
      <c r="BM7" s="24">
        <v>1108.8</v>
      </c>
      <c r="BN7" s="24">
        <v>1194.56</v>
      </c>
      <c r="BO7" s="24">
        <v>1174.6099999999999</v>
      </c>
      <c r="BP7" s="24">
        <v>630.82000000000005</v>
      </c>
      <c r="BQ7" s="24" t="s">
        <v>102</v>
      </c>
      <c r="BR7" s="24">
        <v>95</v>
      </c>
      <c r="BS7" s="24">
        <v>88.88</v>
      </c>
      <c r="BT7" s="24">
        <v>99.93</v>
      </c>
      <c r="BU7" s="24">
        <v>100</v>
      </c>
      <c r="BV7" s="24" t="s">
        <v>102</v>
      </c>
      <c r="BW7" s="24">
        <v>79.77</v>
      </c>
      <c r="BX7" s="24">
        <v>79.63</v>
      </c>
      <c r="BY7" s="24">
        <v>76.78</v>
      </c>
      <c r="BZ7" s="24">
        <v>75.41</v>
      </c>
      <c r="CA7" s="24">
        <v>97.81</v>
      </c>
      <c r="CB7" s="24" t="s">
        <v>102</v>
      </c>
      <c r="CC7" s="24">
        <v>165.69</v>
      </c>
      <c r="CD7" s="24">
        <v>177.81</v>
      </c>
      <c r="CE7" s="24">
        <v>173.61</v>
      </c>
      <c r="CF7" s="24">
        <v>186.05</v>
      </c>
      <c r="CG7" s="24" t="s">
        <v>102</v>
      </c>
      <c r="CH7" s="24">
        <v>214.56</v>
      </c>
      <c r="CI7" s="24">
        <v>213.66</v>
      </c>
      <c r="CJ7" s="24">
        <v>224.31</v>
      </c>
      <c r="CK7" s="24">
        <v>223.48</v>
      </c>
      <c r="CL7" s="24">
        <v>138.75</v>
      </c>
      <c r="CM7" s="24" t="s">
        <v>102</v>
      </c>
      <c r="CN7" s="24">
        <v>71.41</v>
      </c>
      <c r="CO7" s="24">
        <v>37.57</v>
      </c>
      <c r="CP7" s="24">
        <v>43.21</v>
      </c>
      <c r="CQ7" s="24">
        <v>43.16</v>
      </c>
      <c r="CR7" s="24" t="s">
        <v>102</v>
      </c>
      <c r="CS7" s="24">
        <v>49.47</v>
      </c>
      <c r="CT7" s="24">
        <v>48.19</v>
      </c>
      <c r="CU7" s="24">
        <v>47.32</v>
      </c>
      <c r="CV7" s="24">
        <v>48.03</v>
      </c>
      <c r="CW7" s="24">
        <v>58.94</v>
      </c>
      <c r="CX7" s="24" t="s">
        <v>102</v>
      </c>
      <c r="CY7" s="24">
        <v>89.05</v>
      </c>
      <c r="CZ7" s="24">
        <v>89.88</v>
      </c>
      <c r="DA7" s="24">
        <v>89.25</v>
      </c>
      <c r="DB7" s="24">
        <v>92.16</v>
      </c>
      <c r="DC7" s="24" t="s">
        <v>102</v>
      </c>
      <c r="DD7" s="24">
        <v>82.06</v>
      </c>
      <c r="DE7" s="24">
        <v>82.26</v>
      </c>
      <c r="DF7" s="24">
        <v>81.33</v>
      </c>
      <c r="DG7" s="24">
        <v>80.95</v>
      </c>
      <c r="DH7" s="24">
        <v>95.91</v>
      </c>
      <c r="DI7" s="24" t="s">
        <v>102</v>
      </c>
      <c r="DJ7" s="24">
        <v>43.36</v>
      </c>
      <c r="DK7" s="24">
        <v>45.12</v>
      </c>
      <c r="DL7" s="24">
        <v>48.69</v>
      </c>
      <c r="DM7" s="24">
        <v>50.31</v>
      </c>
      <c r="DN7" s="24" t="s">
        <v>102</v>
      </c>
      <c r="DO7" s="24">
        <v>19.93</v>
      </c>
      <c r="DP7" s="24">
        <v>21.94</v>
      </c>
      <c r="DQ7" s="24">
        <v>22.89</v>
      </c>
      <c r="DR7" s="24">
        <v>23.37</v>
      </c>
      <c r="DS7" s="24">
        <v>41.09</v>
      </c>
      <c r="DT7" s="24" t="s">
        <v>102</v>
      </c>
      <c r="DU7" s="24">
        <v>0</v>
      </c>
      <c r="DV7" s="24">
        <v>0</v>
      </c>
      <c r="DW7" s="24">
        <v>0</v>
      </c>
      <c r="DX7" s="24">
        <v>0</v>
      </c>
      <c r="DY7" s="24" t="s">
        <v>102</v>
      </c>
      <c r="DZ7" s="24">
        <v>0</v>
      </c>
      <c r="EA7" s="24">
        <v>0</v>
      </c>
      <c r="EB7" s="24">
        <v>0</v>
      </c>
      <c r="EC7" s="24">
        <v>0</v>
      </c>
      <c r="ED7" s="24">
        <v>8.68</v>
      </c>
      <c r="EE7" s="24" t="s">
        <v>102</v>
      </c>
      <c r="EF7" s="24">
        <v>0.99</v>
      </c>
      <c r="EG7" s="24">
        <v>0.1</v>
      </c>
      <c r="EH7" s="24">
        <v>0</v>
      </c>
      <c r="EI7" s="24">
        <v>1.03</v>
      </c>
      <c r="EJ7" s="24" t="s">
        <v>102</v>
      </c>
      <c r="EK7" s="24">
        <v>0.32</v>
      </c>
      <c r="EL7" s="24">
        <v>0.1</v>
      </c>
      <c r="EM7" s="24">
        <v>0.09</v>
      </c>
      <c r="EN7" s="24">
        <v>0.1</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2025-02-05T02:38:36Z</cp:lastPrinted>
  <dcterms:created xsi:type="dcterms:W3CDTF">2025-01-24T07:05:23Z</dcterms:created>
  <dcterms:modified xsi:type="dcterms:W3CDTF">2025-02-05T02:41:52Z</dcterms:modified>
  <cp:category/>
</cp:coreProperties>
</file>