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20.11.16\水道局\01.総務課\008財務共通全般\公営企業に係る「経営比較分析表」の策定\R5分\"/>
    </mc:Choice>
  </mc:AlternateContent>
  <xr:revisionPtr revIDLastSave="0" documentId="8_{0AE24D0F-0FC4-458D-AAFA-AFF5F6612702}" xr6:coauthVersionLast="47" xr6:coauthVersionMax="47" xr10:uidLastSave="{00000000-0000-0000-0000-000000000000}"/>
  <workbookProtection workbookAlgorithmName="SHA-512" workbookHashValue="+JDySdXUL6XBOrXRoouRZ8NEIH3L2JR/FXylvUs/t9RdxxFsF1N8Ae4jheKAlwYvIZjYFiTJKvvo+MUhhLY/oA==" workbookSaltValue="wq4zxMRliuYNZvC9x3gCkw=="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T10" i="4"/>
  <c r="AL10" i="4"/>
  <c r="AL8" i="4"/>
  <c r="P8" i="4"/>
  <c r="I8" i="4"/>
</calcChain>
</file>

<file path=xl/sharedStrings.xml><?xml version="1.0" encoding="utf-8"?>
<sst xmlns="http://schemas.openxmlformats.org/spreadsheetml/2006/main" count="252" uniqueCount="121">
  <si>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</si>
  <si>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</si>
  <si>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</si>
  <si>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</si>
  <si>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</si>
  <si>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</si>
  <si>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</si>
  <si>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</si>
  <si>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</si>
  <si>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</si>
  <si>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</si>
  <si>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</si>
  <si>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</si>
  <si>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</si>
  <si>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</si>
  <si>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</si>
  <si>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</si>
  <si>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</si>
  <si>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</si>
  <si>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</si>
  <si>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</si>
  <si>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</si>
  <si>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</si>
  <si>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</si>
  <si>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</si>
  <si>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</si>
  <si>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</si>
  <si>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</si>
  <si>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</si>
  <si>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</si>
  <si>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</si>
  <si>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</si>
  <si>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</si>
  <si>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</si>
  <si>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</si>
  <si>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</si>
  <si>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</si>
  <si>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</si>
  <si>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</si>
  <si>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</si>
  <si>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</si>
  <si>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</si>
  <si>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</si>
  <si>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</si>
  <si>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</si>
  <si>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</si>
  <si>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</si>
  <si>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</si>
  <si>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</si>
  <si>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</si>
  <si>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</si>
  <si>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</si>
  <si>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</si>
  <si>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</si>
  <si>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</si>
  <si>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</si>
  <si>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</si>
  <si>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</si>
  <si>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</si>
  <si>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</si>
  <si>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</si>
  <si>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</si>
  <si>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</si>
  <si>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</si>
  <si>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</si>
  <si>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</si>
  <si>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</si>
  <si>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</si>
  <si>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</si>
  <si>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</si>
  <si>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</si>
  <si>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</si>
  <si>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</si>
  <si>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</si>
  <si>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</si>
  <si>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</si>
  <si>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</si>
  <si>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</si>
  <si>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</si>
  <si>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</si>
  <si>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</si>
  <si>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</si>
  <si>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</si>
  <si>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</si>
  <si>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</si>
  <si>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</si>
  <si>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</si>
  <si>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</si>
  <si>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</si>
  <si>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</si>
  <si>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</si>
  <si>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</si>
  <si>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</si>
  <si>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</si>
  <si>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</si>
  <si>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</si>
  <si>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</si>
  <si>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</si>
  <si>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雲南市</t>
  </si>
  <si>
    <t>法非適用</t>
  </si>
  <si>
    <t>下水道事業</t>
  </si>
  <si>
    <t>個別排水処理</t>
  </si>
  <si>
    <t>L2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</si>
  <si>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</si>
  <si>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</si>
  <si>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</si>
  <si>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</si>
  <si>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</si>
  <si>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</si>
  <si>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</si>
  <si>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</si>
  <si>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</si>
  <si>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</si>
  <si>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</si>
  <si>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</si>
  <si>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</si>
  <si>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"R"dd</t>
    <phoneticPr fontId="4"/>
  </si>
  <si>
    <t>←書式設定</t>
    <rPh sb="1" eb="3">
      <t>ショシキ</t>
    </rPh>
    <rPh sb="3" eb="5">
      <t>セッテイ</t>
    </rPh>
    <phoneticPr fontId="4"/>
  </si>
  <si>
    <t>　R4年度、R5年度と使用料改定を行っているが、今後も適正な使用料について定期的に見直ししていく必要がある。
　費用については維持管理の効率化（維持管理経費の削減等）を検討し、経営基盤の強化を図り、持続可能な事業経営を行う必要がある。
  また、経営の透明性を向上させ、事業の経営健全化のため、R6年度から公営企業会計を適用することとしている。</t>
    <rPh sb="8" eb="10">
      <t>ネンド</t>
    </rPh>
    <phoneticPr fontId="4"/>
  </si>
  <si>
    <t>　供用開始が平成9年で布設から26年経過している。今後、機器設備類の老朽化に伴い修繕費用が必要になってくると想定される。</t>
    <phoneticPr fontId="4"/>
  </si>
  <si>
    <t xml:space="preserve">①収益的収支比率
　使用料収入や一般会計からの繰入金等の総収益で総費用と地方債償還金を加えた費用を賄えていない。また、総収益の大半は一般会計からの繰入金に依存している状態である。
④企業債残高対事業規模比率
　企業債残高に対する一般会計負担額が高いため類似団体の平均値を大幅に下回っている。
⑤経費回収率
　R4、R5と段階的に使用料を改定したことにより、経費回収率は上昇した。しかし依然、使用料だけでは賄えていない状況であるため、適正な料金水準を検討していく必要がある。
⑥汚水処理原価
　汚水処理にかかる経費は前年度より低くなっている。有収水量１㎥あたりの汚水処理費用が少ないため類似団体の平均値より下回っている。
⑧水洗化率
　処理区域内で水洗便所を設置して汚水処理している人口の割合が100％である。
</t>
    <rPh sb="162" eb="165">
      <t>ダンカイテキ</t>
    </rPh>
    <rPh sb="265" eb="266">
      <t>ヒク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</si>
</sst>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2CB-434D-8C90-158BC80FB15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2CB-434D-8C90-158BC80FB15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56-4A00-9904-64EA76AB9BF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47.35</c:v>
                </c:pt>
                <c:pt idx="1">
                  <c:v>46.36</c:v>
                </c:pt>
                <c:pt idx="2">
                  <c:v>46.45</c:v>
                </c:pt>
                <c:pt idx="3">
                  <c:v>45.36</c:v>
                </c:pt>
                <c:pt idx="4">
                  <c:v>45.93</c:v>
                </c:pt>
              </c:numCache>
            </c:numRef>
          </c:val>
          <c:smooth val="0"/>
          <c:extLst>
            <c:ext xmlns:c16="http://schemas.microsoft.com/office/drawing/2014/chart" uri="{C3380CC4-5D6E-409C-BE32-E72D297353CC}">
              <c16:uniqueId val="{00000001-8756-4A00-9904-64EA76AB9BF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DC1-4844-870A-51A22377EC3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81.209999999999994</c:v>
                </c:pt>
                <c:pt idx="1">
                  <c:v>83.08</c:v>
                </c:pt>
                <c:pt idx="2">
                  <c:v>82.61</c:v>
                </c:pt>
                <c:pt idx="3">
                  <c:v>82.21</c:v>
                </c:pt>
                <c:pt idx="4">
                  <c:v>82.98</c:v>
                </c:pt>
              </c:numCache>
            </c:numRef>
          </c:val>
          <c:smooth val="0"/>
          <c:extLst>
            <c:ext xmlns:c16="http://schemas.microsoft.com/office/drawing/2014/chart" uri="{C3380CC4-5D6E-409C-BE32-E72D297353CC}">
              <c16:uniqueId val="{00000001-9DC1-4844-870A-51A22377EC3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79.989999999999995</c:v>
                </c:pt>
                <c:pt idx="1">
                  <c:v>80.11</c:v>
                </c:pt>
                <c:pt idx="2">
                  <c:v>81.42</c:v>
                </c:pt>
                <c:pt idx="3">
                  <c:v>79.17</c:v>
                </c:pt>
                <c:pt idx="4">
                  <c:v>89.52</c:v>
                </c:pt>
              </c:numCache>
            </c:numRef>
          </c:val>
          <c:extLst>
            <c:ext xmlns:c16="http://schemas.microsoft.com/office/drawing/2014/chart" uri="{C3380CC4-5D6E-409C-BE32-E72D297353CC}">
              <c16:uniqueId val="{00000000-E170-4ACB-8055-6E1E5E89866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70-4ACB-8055-6E1E5E89866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F27-4277-89F1-1E38E8FD4F6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27-4277-89F1-1E38E8FD4F6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B82-4D5D-80A6-F6360FC3371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B82-4D5D-80A6-F6360FC3371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633-40A6-8909-3C04396C6ED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33-40A6-8909-3C04396C6ED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B67-4249-B0EE-DEE61905AD4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B67-4249-B0EE-DEE61905AD4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124.82</c:v>
                </c:pt>
                <c:pt idx="1">
                  <c:v>23.49</c:v>
                </c:pt>
                <c:pt idx="2">
                  <c:v>13.77</c:v>
                </c:pt>
                <c:pt idx="3">
                  <c:v>13.22</c:v>
                </c:pt>
                <c:pt idx="4">
                  <c:v>9.6300000000000008</c:v>
                </c:pt>
              </c:numCache>
            </c:numRef>
          </c:val>
          <c:extLst>
            <c:ext xmlns:c16="http://schemas.microsoft.com/office/drawing/2014/chart" uri="{C3380CC4-5D6E-409C-BE32-E72D297353CC}">
              <c16:uniqueId val="{00000000-12A5-4932-9804-A3A90AC70B4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862.99</c:v>
                </c:pt>
                <c:pt idx="1">
                  <c:v>782.91</c:v>
                </c:pt>
                <c:pt idx="2">
                  <c:v>783.21</c:v>
                </c:pt>
                <c:pt idx="3">
                  <c:v>902.04</c:v>
                </c:pt>
                <c:pt idx="4">
                  <c:v>992.16</c:v>
                </c:pt>
              </c:numCache>
            </c:numRef>
          </c:val>
          <c:smooth val="0"/>
          <c:extLst>
            <c:ext xmlns:c16="http://schemas.microsoft.com/office/drawing/2014/chart" uri="{C3380CC4-5D6E-409C-BE32-E72D297353CC}">
              <c16:uniqueId val="{00000001-12A5-4932-9804-A3A90AC70B4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49.97</c:v>
                </c:pt>
                <c:pt idx="1">
                  <c:v>48.36</c:v>
                </c:pt>
                <c:pt idx="2">
                  <c:v>45.75</c:v>
                </c:pt>
                <c:pt idx="3">
                  <c:v>51.13</c:v>
                </c:pt>
                <c:pt idx="4">
                  <c:v>61.73</c:v>
                </c:pt>
              </c:numCache>
            </c:numRef>
          </c:val>
          <c:extLst>
            <c:ext xmlns:c16="http://schemas.microsoft.com/office/drawing/2014/chart" uri="{C3380CC4-5D6E-409C-BE32-E72D297353CC}">
              <c16:uniqueId val="{00000000-BA10-4FA1-8EA1-6C50816AF01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50.06</c:v>
                </c:pt>
                <c:pt idx="1">
                  <c:v>49.38</c:v>
                </c:pt>
                <c:pt idx="2">
                  <c:v>48.53</c:v>
                </c:pt>
                <c:pt idx="3">
                  <c:v>46.11</c:v>
                </c:pt>
                <c:pt idx="4">
                  <c:v>45.55</c:v>
                </c:pt>
              </c:numCache>
            </c:numRef>
          </c:val>
          <c:smooth val="0"/>
          <c:extLst>
            <c:ext xmlns:c16="http://schemas.microsoft.com/office/drawing/2014/chart" uri="{C3380CC4-5D6E-409C-BE32-E72D297353CC}">
              <c16:uniqueId val="{00000001-BA10-4FA1-8EA1-6C50816AF01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357.19</c:v>
                </c:pt>
                <c:pt idx="1">
                  <c:v>321.77999999999997</c:v>
                </c:pt>
                <c:pt idx="2">
                  <c:v>347.24</c:v>
                </c:pt>
                <c:pt idx="3">
                  <c:v>335.91</c:v>
                </c:pt>
                <c:pt idx="4">
                  <c:v>280.45</c:v>
                </c:pt>
              </c:numCache>
            </c:numRef>
          </c:val>
          <c:extLst>
            <c:ext xmlns:c16="http://schemas.microsoft.com/office/drawing/2014/chart" uri="{C3380CC4-5D6E-409C-BE32-E72D297353CC}">
              <c16:uniqueId val="{00000000-E466-4517-A7E8-A3094F930EA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309.22000000000003</c:v>
                </c:pt>
                <c:pt idx="1">
                  <c:v>316.97000000000003</c:v>
                </c:pt>
                <c:pt idx="2">
                  <c:v>326.17</c:v>
                </c:pt>
                <c:pt idx="3">
                  <c:v>336.93</c:v>
                </c:pt>
                <c:pt idx="4">
                  <c:v>331.17</c:v>
                </c:pt>
              </c:numCache>
            </c:numRef>
          </c:val>
          <c:smooth val="0"/>
          <c:extLst>
            <c:ext xmlns:c16="http://schemas.microsoft.com/office/drawing/2014/chart" uri="{C3380CC4-5D6E-409C-BE32-E72D297353CC}">
              <c16:uniqueId val="{00000001-E466-4517-A7E8-A3094F930EA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【967.97】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【82.56】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【332.82】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19" zoomScaleNormal="100" workbookViewId="0">
      <selection activeCell="BJ38" sqref="BJ3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島根県　雲南市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法非適用</v>
      </c>
      <c r="C8" s="34"/>
      <c r="D8" s="34"/>
      <c r="E8" s="34"/>
      <c r="F8" s="34"/>
      <c r="G8" s="34"/>
      <c r="H8" s="34"/>
      <c r="I8" s="34" t="str">
        <f>データ!J6</f>
        <v>下水道事業</v>
      </c>
      <c r="J8" s="34"/>
      <c r="K8" s="34"/>
      <c r="L8" s="34"/>
      <c r="M8" s="34"/>
      <c r="N8" s="34"/>
      <c r="O8" s="34"/>
      <c r="P8" s="34" t="str">
        <f>データ!K6</f>
        <v>個別排水処理</v>
      </c>
      <c r="Q8" s="34"/>
      <c r="R8" s="34"/>
      <c r="S8" s="34"/>
      <c r="T8" s="34"/>
      <c r="U8" s="34"/>
      <c r="V8" s="34"/>
      <c r="W8" s="34" t="str">
        <f>データ!L6</f>
        <v>L2</v>
      </c>
      <c r="X8" s="34"/>
      <c r="Y8" s="34"/>
      <c r="Z8" s="34"/>
      <c r="AA8" s="34"/>
      <c r="AB8" s="34"/>
      <c r="AC8" s="34"/>
      <c r="AD8" s="35" t="str">
        <f>データ!$M$6</f>
        <v>非設置</v>
      </c>
      <c r="AE8" s="35"/>
      <c r="AF8" s="35"/>
      <c r="AG8" s="35"/>
      <c r="AH8" s="35"/>
      <c r="AI8" s="35"/>
      <c r="AJ8" s="35"/>
      <c r="AK8" s="3"/>
      <c r="AL8" s="36">
        <f>データ!S6</f>
        <v>35085</v>
      </c>
      <c r="AM8" s="36"/>
      <c r="AN8" s="36"/>
      <c r="AO8" s="36"/>
      <c r="AP8" s="36"/>
      <c r="AQ8" s="36"/>
      <c r="AR8" s="36"/>
      <c r="AS8" s="36"/>
      <c r="AT8" s="37">
        <f>データ!T6</f>
        <v>553.17999999999995</v>
      </c>
      <c r="AU8" s="37"/>
      <c r="AV8" s="37"/>
      <c r="AW8" s="37"/>
      <c r="AX8" s="37"/>
      <c r="AY8" s="37"/>
      <c r="AZ8" s="37"/>
      <c r="BA8" s="37"/>
      <c r="BB8" s="37">
        <f>データ!U6</f>
        <v>63.42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0.36</v>
      </c>
      <c r="Q10" s="37"/>
      <c r="R10" s="37"/>
      <c r="S10" s="37"/>
      <c r="T10" s="37"/>
      <c r="U10" s="37"/>
      <c r="V10" s="37"/>
      <c r="W10" s="37">
        <f>データ!Q6</f>
        <v>100</v>
      </c>
      <c r="X10" s="37"/>
      <c r="Y10" s="37"/>
      <c r="Z10" s="37"/>
      <c r="AA10" s="37"/>
      <c r="AB10" s="37"/>
      <c r="AC10" s="37"/>
      <c r="AD10" s="36">
        <f>データ!R6</f>
        <v>3293</v>
      </c>
      <c r="AE10" s="36"/>
      <c r="AF10" s="36"/>
      <c r="AG10" s="36"/>
      <c r="AH10" s="36"/>
      <c r="AI10" s="36"/>
      <c r="AJ10" s="36"/>
      <c r="AK10" s="2"/>
      <c r="AL10" s="36">
        <f>データ!V6</f>
        <v>126</v>
      </c>
      <c r="AM10" s="36"/>
      <c r="AN10" s="36"/>
      <c r="AO10" s="36"/>
      <c r="AP10" s="36"/>
      <c r="AQ10" s="36"/>
      <c r="AR10" s="36"/>
      <c r="AS10" s="36"/>
      <c r="AT10" s="37">
        <f>データ!W6</f>
        <v>0.03</v>
      </c>
      <c r="AU10" s="37"/>
      <c r="AV10" s="37"/>
      <c r="AW10" s="37"/>
      <c r="AX10" s="37"/>
      <c r="AY10" s="37"/>
      <c r="AZ10" s="37"/>
      <c r="BA10" s="37"/>
      <c r="BB10" s="37">
        <f>データ!X6</f>
        <v>4200</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120</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119</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118</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【967.97】</v>
      </c>
      <c r="I86" s="12" t="str">
        <f>データ!CA6</f>
        <v>【46.20】</v>
      </c>
      <c r="J86" s="12" t="str">
        <f>データ!CL6</f>
        <v>【332.82】</v>
      </c>
      <c r="K86" s="12" t="str">
        <f>データ!CW6</f>
        <v>【46.29】</v>
      </c>
      <c r="L86" s="12" t="str">
        <f>データ!DH6</f>
        <v>【82.56】</v>
      </c>
      <c r="M86" s="12" t="s">
        <v>44</v>
      </c>
      <c r="N86" s="12" t="s">
        <v>44</v>
      </c>
      <c r="O86" s="12" t="str">
        <f>データ!EO6</f>
        <v>【-】</v>
      </c>
    </row>
  </sheetData>
  <sheetProtection algorithmName="SHA-512" hashValue="T4AxCScne/mfmWI4HtZ2Aa4G2C927+QB8e4voEbWFDz1l8FHT3d3mV0XMwk0lJy1S2zxDVVcDN5TMJk3aFjoGA==" saltValue="KBmZeM28bbVP+5tN2EpOC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322091</v>
      </c>
      <c r="D6" s="19">
        <f t="shared" si="3"/>
        <v>47</v>
      </c>
      <c r="E6" s="19">
        <f t="shared" si="3"/>
        <v>18</v>
      </c>
      <c r="F6" s="19">
        <f t="shared" si="3"/>
        <v>1</v>
      </c>
      <c r="G6" s="19">
        <f t="shared" si="3"/>
        <v>0</v>
      </c>
      <c r="H6" s="19" t="str">
        <f t="shared" si="3"/>
        <v>島根県　雲南市</v>
      </c>
      <c r="I6" s="19" t="str">
        <f t="shared" si="3"/>
        <v>法非適用</v>
      </c>
      <c r="J6" s="19" t="str">
        <f t="shared" si="3"/>
        <v>下水道事業</v>
      </c>
      <c r="K6" s="19" t="str">
        <f t="shared" si="3"/>
        <v>個別排水処理</v>
      </c>
      <c r="L6" s="19" t="str">
        <f t="shared" si="3"/>
        <v>L2</v>
      </c>
      <c r="M6" s="19" t="str">
        <f t="shared" si="3"/>
        <v>非設置</v>
      </c>
      <c r="N6" s="20" t="str">
        <f t="shared" si="3"/>
        <v>-</v>
      </c>
      <c r="O6" s="20" t="str">
        <f t="shared" si="3"/>
        <v>該当数値なし</v>
      </c>
      <c r="P6" s="20">
        <f t="shared" si="3"/>
        <v>0.36</v>
      </c>
      <c r="Q6" s="20">
        <f t="shared" si="3"/>
        <v>100</v>
      </c>
      <c r="R6" s="20">
        <f t="shared" si="3"/>
        <v>3293</v>
      </c>
      <c r="S6" s="20">
        <f t="shared" si="3"/>
        <v>35085</v>
      </c>
      <c r="T6" s="20">
        <f t="shared" si="3"/>
        <v>553.17999999999995</v>
      </c>
      <c r="U6" s="20">
        <f t="shared" si="3"/>
        <v>63.42</v>
      </c>
      <c r="V6" s="20">
        <f t="shared" si="3"/>
        <v>126</v>
      </c>
      <c r="W6" s="20">
        <f t="shared" si="3"/>
        <v>0.03</v>
      </c>
      <c r="X6" s="20">
        <f t="shared" si="3"/>
        <v>4200</v>
      </c>
      <c r="Y6" s="21">
        <f>IF(Y7="",NA(),Y7)</f>
        <v>79.989999999999995</v>
      </c>
      <c r="Z6" s="21">
        <f t="shared" ref="Z6:AH6" si="4">IF(Z7="",NA(),Z7)</f>
        <v>80.11</v>
      </c>
      <c r="AA6" s="21">
        <f t="shared" si="4"/>
        <v>81.42</v>
      </c>
      <c r="AB6" s="21">
        <f t="shared" si="4"/>
        <v>79.17</v>
      </c>
      <c r="AC6" s="21">
        <f t="shared" si="4"/>
        <v>89.52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124.82</v>
      </c>
      <c r="BG6" s="21">
        <f t="shared" ref="BG6:BO6" si="7">IF(BG7="",NA(),BG7)</f>
        <v>23.49</v>
      </c>
      <c r="BH6" s="21">
        <f t="shared" si="7"/>
        <v>13.77</v>
      </c>
      <c r="BI6" s="21">
        <f t="shared" si="7"/>
        <v>13.22</v>
      </c>
      <c r="BJ6" s="21">
        <f t="shared" si="7"/>
        <v>9.6300000000000008</v>
      </c>
      <c r="BK6" s="21">
        <f t="shared" si="7"/>
        <v>862.99</v>
      </c>
      <c r="BL6" s="21">
        <f t="shared" si="7"/>
        <v>782.91</v>
      </c>
      <c r="BM6" s="21">
        <f t="shared" si="7"/>
        <v>783.21</v>
      </c>
      <c r="BN6" s="21">
        <f t="shared" si="7"/>
        <v>902.04</v>
      </c>
      <c r="BO6" s="21">
        <f t="shared" si="7"/>
        <v>992.16</v>
      </c>
      <c r="BP6" s="20" t="str">
        <f>IF(BP7="","",IF(BP7="-","【-】","【"&amp;SUBSTITUTE(TEXT(BP7,"#,##0.00"),"-","△")&amp;"】"))</f>
        <v>【967.97】</v>
      </c>
      <c r="BQ6" s="21">
        <f>IF(BQ7="",NA(),BQ7)</f>
        <v>49.97</v>
      </c>
      <c r="BR6" s="21">
        <f t="shared" ref="BR6:BZ6" si="8">IF(BR7="",NA(),BR7)</f>
        <v>48.36</v>
      </c>
      <c r="BS6" s="21">
        <f t="shared" si="8"/>
        <v>45.75</v>
      </c>
      <c r="BT6" s="21">
        <f t="shared" si="8"/>
        <v>51.13</v>
      </c>
      <c r="BU6" s="21">
        <f t="shared" si="8"/>
        <v>61.73</v>
      </c>
      <c r="BV6" s="21">
        <f t="shared" si="8"/>
        <v>50.06</v>
      </c>
      <c r="BW6" s="21">
        <f t="shared" si="8"/>
        <v>49.38</v>
      </c>
      <c r="BX6" s="21">
        <f t="shared" si="8"/>
        <v>48.53</v>
      </c>
      <c r="BY6" s="21">
        <f t="shared" si="8"/>
        <v>46.11</v>
      </c>
      <c r="BZ6" s="21">
        <f t="shared" si="8"/>
        <v>45.55</v>
      </c>
      <c r="CA6" s="20" t="str">
        <f>IF(CA7="","",IF(CA7="-","【-】","【"&amp;SUBSTITUTE(TEXT(CA7,"#,##0.00"),"-","△")&amp;"】"))</f>
        <v>【46.20】</v>
      </c>
      <c r="CB6" s="21">
        <f>IF(CB7="",NA(),CB7)</f>
        <v>357.19</v>
      </c>
      <c r="CC6" s="21">
        <f t="shared" ref="CC6:CK6" si="9">IF(CC7="",NA(),CC7)</f>
        <v>321.77999999999997</v>
      </c>
      <c r="CD6" s="21">
        <f t="shared" si="9"/>
        <v>347.24</v>
      </c>
      <c r="CE6" s="21">
        <f t="shared" si="9"/>
        <v>335.91</v>
      </c>
      <c r="CF6" s="21">
        <f t="shared" si="9"/>
        <v>280.45</v>
      </c>
      <c r="CG6" s="21">
        <f t="shared" si="9"/>
        <v>309.22000000000003</v>
      </c>
      <c r="CH6" s="21">
        <f t="shared" si="9"/>
        <v>316.97000000000003</v>
      </c>
      <c r="CI6" s="21">
        <f t="shared" si="9"/>
        <v>326.17</v>
      </c>
      <c r="CJ6" s="21">
        <f t="shared" si="9"/>
        <v>336.93</v>
      </c>
      <c r="CK6" s="21">
        <f t="shared" si="9"/>
        <v>331.17</v>
      </c>
      <c r="CL6" s="20" t="str">
        <f>IF(CL7="","",IF(CL7="-","【-】","【"&amp;SUBSTITUTE(TEXT(CL7,"#,##0.00"),"-","△")&amp;"】"))</f>
        <v>【332.82】</v>
      </c>
      <c r="CM6" s="21" t="str">
        <f>IF(CM7="",NA(),CM7)</f>
        <v>-</v>
      </c>
      <c r="CN6" s="21" t="str">
        <f t="shared" ref="CN6:CV6" si="10">IF(CN7="",NA(),CN7)</f>
        <v>-</v>
      </c>
      <c r="CO6" s="21" t="str">
        <f t="shared" si="10"/>
        <v>-</v>
      </c>
      <c r="CP6" s="21" t="str">
        <f t="shared" si="10"/>
        <v>-</v>
      </c>
      <c r="CQ6" s="21" t="str">
        <f t="shared" si="10"/>
        <v>-</v>
      </c>
      <c r="CR6" s="21">
        <f t="shared" si="10"/>
        <v>47.35</v>
      </c>
      <c r="CS6" s="21">
        <f t="shared" si="10"/>
        <v>46.36</v>
      </c>
      <c r="CT6" s="21">
        <f t="shared" si="10"/>
        <v>46.45</v>
      </c>
      <c r="CU6" s="21">
        <f t="shared" si="10"/>
        <v>45.36</v>
      </c>
      <c r="CV6" s="21">
        <f t="shared" si="10"/>
        <v>45.93</v>
      </c>
      <c r="CW6" s="20" t="str">
        <f>IF(CW7="","",IF(CW7="-","【-】","【"&amp;SUBSTITUTE(TEXT(CW7,"#,##0.00"),"-","△")&amp;"】"))</f>
        <v>【46.29】</v>
      </c>
      <c r="CX6" s="21">
        <f>IF(CX7="",NA(),CX7)</f>
        <v>100</v>
      </c>
      <c r="CY6" s="21">
        <f t="shared" ref="CY6:DG6" si="11">IF(CY7="",NA(),CY7)</f>
        <v>100</v>
      </c>
      <c r="CZ6" s="21">
        <f t="shared" si="11"/>
        <v>100</v>
      </c>
      <c r="DA6" s="21">
        <f t="shared" si="11"/>
        <v>100</v>
      </c>
      <c r="DB6" s="21">
        <f t="shared" si="11"/>
        <v>100</v>
      </c>
      <c r="DC6" s="21">
        <f t="shared" si="11"/>
        <v>81.209999999999994</v>
      </c>
      <c r="DD6" s="21">
        <f t="shared" si="11"/>
        <v>83.08</v>
      </c>
      <c r="DE6" s="21">
        <f t="shared" si="11"/>
        <v>82.61</v>
      </c>
      <c r="DF6" s="21">
        <f t="shared" si="11"/>
        <v>82.21</v>
      </c>
      <c r="DG6" s="21">
        <f t="shared" si="11"/>
        <v>82.98</v>
      </c>
      <c r="DH6" s="20" t="str">
        <f>IF(DH7="","",IF(DH7="-","【-】","【"&amp;SUBSTITUTE(TEXT(DH7,"#,##0.00"),"-","△")&amp;"】"))</f>
        <v>【82.56】</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2023</v>
      </c>
      <c r="C7" s="23">
        <v>322091</v>
      </c>
      <c r="D7" s="23">
        <v>47</v>
      </c>
      <c r="E7" s="23">
        <v>18</v>
      </c>
      <c r="F7" s="23">
        <v>1</v>
      </c>
      <c r="G7" s="23">
        <v>0</v>
      </c>
      <c r="H7" s="23" t="s">
        <v>98</v>
      </c>
      <c r="I7" s="23" t="s">
        <v>99</v>
      </c>
      <c r="J7" s="23" t="s">
        <v>100</v>
      </c>
      <c r="K7" s="23" t="s">
        <v>101</v>
      </c>
      <c r="L7" s="23" t="s">
        <v>102</v>
      </c>
      <c r="M7" s="23" t="s">
        <v>103</v>
      </c>
      <c r="N7" s="24" t="s">
        <v>104</v>
      </c>
      <c r="O7" s="24" t="s">
        <v>105</v>
      </c>
      <c r="P7" s="24">
        <v>0.36</v>
      </c>
      <c r="Q7" s="24">
        <v>100</v>
      </c>
      <c r="R7" s="24">
        <v>3293</v>
      </c>
      <c r="S7" s="24">
        <v>35085</v>
      </c>
      <c r="T7" s="24">
        <v>553.17999999999995</v>
      </c>
      <c r="U7" s="24">
        <v>63.42</v>
      </c>
      <c r="V7" s="24">
        <v>126</v>
      </c>
      <c r="W7" s="24">
        <v>0.03</v>
      </c>
      <c r="X7" s="24">
        <v>4200</v>
      </c>
      <c r="Y7" s="24">
        <v>79.989999999999995</v>
      </c>
      <c r="Z7" s="24">
        <v>80.11</v>
      </c>
      <c r="AA7" s="24">
        <v>81.42</v>
      </c>
      <c r="AB7" s="24">
        <v>79.17</v>
      </c>
      <c r="AC7" s="24">
        <v>89.52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124.82</v>
      </c>
      <c r="BG7" s="24">
        <v>23.49</v>
      </c>
      <c r="BH7" s="24">
        <v>13.77</v>
      </c>
      <c r="BI7" s="24">
        <v>13.22</v>
      </c>
      <c r="BJ7" s="24">
        <v>9.6300000000000008</v>
      </c>
      <c r="BK7" s="24">
        <v>862.99</v>
      </c>
      <c r="BL7" s="24">
        <v>782.91</v>
      </c>
      <c r="BM7" s="24">
        <v>783.21</v>
      </c>
      <c r="BN7" s="24">
        <v>902.04</v>
      </c>
      <c r="BO7" s="24">
        <v>992.16</v>
      </c>
      <c r="BP7" s="24">
        <v>967.97</v>
      </c>
      <c r="BQ7" s="24">
        <v>49.97</v>
      </c>
      <c r="BR7" s="24">
        <v>48.36</v>
      </c>
      <c r="BS7" s="24">
        <v>45.75</v>
      </c>
      <c r="BT7" s="24">
        <v>51.13</v>
      </c>
      <c r="BU7" s="24">
        <v>61.73</v>
      </c>
      <c r="BV7" s="24">
        <v>50.06</v>
      </c>
      <c r="BW7" s="24">
        <v>49.38</v>
      </c>
      <c r="BX7" s="24">
        <v>48.53</v>
      </c>
      <c r="BY7" s="24">
        <v>46.11</v>
      </c>
      <c r="BZ7" s="24">
        <v>45.55</v>
      </c>
      <c r="CA7" s="24">
        <v>46.2</v>
      </c>
      <c r="CB7" s="24">
        <v>357.19</v>
      </c>
      <c r="CC7" s="24">
        <v>321.77999999999997</v>
      </c>
      <c r="CD7" s="24">
        <v>347.24</v>
      </c>
      <c r="CE7" s="24">
        <v>335.91</v>
      </c>
      <c r="CF7" s="24">
        <v>280.45</v>
      </c>
      <c r="CG7" s="24">
        <v>309.22000000000003</v>
      </c>
      <c r="CH7" s="24">
        <v>316.97000000000003</v>
      </c>
      <c r="CI7" s="24">
        <v>326.17</v>
      </c>
      <c r="CJ7" s="24">
        <v>336.93</v>
      </c>
      <c r="CK7" s="24">
        <v>331.17</v>
      </c>
      <c r="CL7" s="24">
        <v>332.82</v>
      </c>
      <c r="CM7" s="24" t="s">
        <v>104</v>
      </c>
      <c r="CN7" s="24" t="s">
        <v>104</v>
      </c>
      <c r="CO7" s="24" t="s">
        <v>104</v>
      </c>
      <c r="CP7" s="24" t="s">
        <v>104</v>
      </c>
      <c r="CQ7" s="24" t="s">
        <v>104</v>
      </c>
      <c r="CR7" s="24">
        <v>47.35</v>
      </c>
      <c r="CS7" s="24">
        <v>46.36</v>
      </c>
      <c r="CT7" s="24">
        <v>46.45</v>
      </c>
      <c r="CU7" s="24">
        <v>45.36</v>
      </c>
      <c r="CV7" s="24">
        <v>45.93</v>
      </c>
      <c r="CW7" s="24">
        <v>46.29</v>
      </c>
      <c r="CX7" s="24">
        <v>100</v>
      </c>
      <c r="CY7" s="24">
        <v>100</v>
      </c>
      <c r="CZ7" s="24">
        <v>100</v>
      </c>
      <c r="DA7" s="24">
        <v>100</v>
      </c>
      <c r="DB7" s="24">
        <v>100</v>
      </c>
      <c r="DC7" s="24">
        <v>81.209999999999994</v>
      </c>
      <c r="DD7" s="24">
        <v>83.08</v>
      </c>
      <c r="DE7" s="24">
        <v>82.61</v>
      </c>
      <c r="DF7" s="24">
        <v>82.21</v>
      </c>
      <c r="DG7" s="24">
        <v>82.98</v>
      </c>
      <c r="DH7" s="24">
        <v>82.56</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115</v>
      </c>
      <c r="E13" t="s">
        <v>114</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2025-02-20T04:42:37Z</cp:lastPrinted>
  <dcterms:created xsi:type="dcterms:W3CDTF">2025-01-24T07:42:27Z</dcterms:created>
  <dcterms:modified xsi:type="dcterms:W3CDTF">2025-02-20T04:42:50Z</dcterms:modified>
  <cp:category/>
</cp:coreProperties>
</file>