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0.11.16\水道局\01.総務課\008財務共通全般\公営企業に係る「経営比較分析表」の策定\R5分\"/>
    </mc:Choice>
  </mc:AlternateContent>
  <xr:revisionPtr revIDLastSave="0" documentId="13_ncr:1_{D1B786F5-D904-47A6-AC6D-C63337478BDB}" xr6:coauthVersionLast="47" xr6:coauthVersionMax="47" xr10:uidLastSave="{00000000-0000-0000-0000-000000000000}"/>
  <workbookProtection workbookAlgorithmName="SHA-512" workbookHashValue="yY64lAsHhFLnf2/H0sHoIjMSCBISXGuUal9PDo5RLiBR7kA5H87WpYFNl7PTkIg2jqj2l0tniHBIFOfwn941cA==" workbookSaltValue="31zDQNMg7ErUqfxE6Z3a/Q==" workbookSpinCount="100000" lockStructure="1"/>
  <bookViews>
    <workbookView xWindow="-120" yWindow="195"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6" i="4"/>
  <c r="H86" i="4"/>
  <c r="E86" i="4"/>
  <c r="AT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<sst xmlns="http://schemas.openxmlformats.org/spreadsheetml/2006/main" count="236" uniqueCount="120">
  <si>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</si>
  <si>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</si>
  <si>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</si>
  <si>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</si>
  <si>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</si>
  <si>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</si>
  <si>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</si>
  <si>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</si>
  <si>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</si>
  <si>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</si>
  <si>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</si>
  <si>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</si>
  <si>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</si>
  <si>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</si>
  <si>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</si>
  <si>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</si>
  <si>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</si>
  <si>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</si>
  <si>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</si>
  <si>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</si>
  <si>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</si>
  <si>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</si>
  <si>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</si>
  <si>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</si>
  <si>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</si>
  <si>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</si>
  <si>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</si>
  <si>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</si>
  <si>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</si>
  <si>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</si>
  <si>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</si>
  <si>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</si>
  <si>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</si>
  <si>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</si>
  <si>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</si>
  <si>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</si>
  <si>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</si>
  <si>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</si>
  <si>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</si>
  <si>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</si>
  <si>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</si>
  <si>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</si>
  <si>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</si>
  <si>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</si>
  <si>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</si>
  <si>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</si>
  <si>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</si>
  <si>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</si>
  <si>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</si>
  <si>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</si>
  <si>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</si>
  <si>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</si>
  <si>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</si>
  <si>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</si>
  <si>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</si>
  <si>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</si>
  <si>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</si>
  <si>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</si>
  <si>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</si>
  <si>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</si>
  <si>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</si>
  <si>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</si>
  <si>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</si>
  <si>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</si>
  <si>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</si>
  <si>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</si>
  <si>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</si>
  <si>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</si>
  <si>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</si>
  <si>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</si>
  <si>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</si>
  <si>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</si>
  <si>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</si>
  <si>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</si>
  <si>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</si>
  <si>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</si>
  <si>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</si>
  <si>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</si>
  <si>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</si>
  <si>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</si>
  <si>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</si>
  <si>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</si>
  <si>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</si>
  <si>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</si>
  <si>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</si>
  <si>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</si>
  <si>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</si>
  <si>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</si>
  <si>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</si>
  <si>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</si>
  <si>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</si>
  <si>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</si>
  <si>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</si>
  <si>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</si>
  <si>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</si>
  <si>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</si>
  <si>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</si>
  <si>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</si>
  <si>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</si>
  <si>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</si>
  <si>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</si>
  <si>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</si>
  <si>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</si>
  <si>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</si>
  <si>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</si>
  <si>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</si>
  <si>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</si>
  <si>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</si>
  <si>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</si>
  <si>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</si>
  <si>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</si>
  <si>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</si>
  <si>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</si>
  <si>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</si>
  <si>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</si>
  <si>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</si>
  <si>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</si>
  <si>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xml:space="preserve">①収益的収支比率
　料金収入や一般会計からの繰入金等の総収益で総費用と地方債償還金を加えた費用をほぼ賄えている。
④企業債残高対事業規模比率
　新たに投資をしておらず借入がないため、企業債残高が減り比率が下がっている。
⑤経費回収率
　R4、R5と段階的に使用料を改定しているが、人口減少などによる有収水量の減少により、使用料収入は減少し、回収率も下がっている。また、使用料で回収すべき経費をほとんど賄えていない状況である。
⑥汚水処理原価
　汚水処理原価が類似団体の平均値を下回っている。有収水量１㎥あたりの汚水処理費は減少しているが、効率的な汚水処理が実施できていない。地理的要因等が考えられるため、処理方法を検討するといった抜本的な経営改善が必要である。
⑦施設利用率
　施設の対応可能な処理能力に対する一日平均処理水量の割合が類似団体の平均値に対して下回っている。今後も、施設の利用状況や適正規模を検討する必要がある。
⑧水洗化率
　水洗便所設置済人口は変わらず、水洗化率は100％である。
</t>
    <rPh sb="126" eb="129">
      <t>ダンカイテキ</t>
    </rPh>
    <rPh sb="264" eb="266">
      <t>ゲンショウ</t>
    </rPh>
    <phoneticPr fontId="4"/>
  </si>
  <si>
    <t>　供用開始が平成12年で布設から24年であり、まだ耐用年数を迎えていない。今後、老朽化に伴い修繕費用が必要になってくると想定される。</t>
    <phoneticPr fontId="4"/>
  </si>
  <si>
    <t>　R4年度、R5年度と使用料の改定を行っているが、人口減少などによって有収水量が減少している。今後も適正な使用料について定期的に見直ししていく必要がある。
　費用については維持管理の効率化（維持管理経費の削減等）を検討し、経営基盤の強化を図り、持続可能な事業経営を行う必要がある。
　また、経営の透明性を向上させ、事業の経営健全化のため、R6年度から公営企業会計を適用することとしている。</t>
    <rPh sb="8" eb="10">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</si>
</sst>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AD-4B6A-97E1-7DBDA9C8F83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7AD-4B6A-97E1-7DBDA9C8F83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20.59</c:v>
                </c:pt>
                <c:pt idx="1">
                  <c:v>23.08</c:v>
                </c:pt>
                <c:pt idx="2">
                  <c:v>23.08</c:v>
                </c:pt>
                <c:pt idx="3">
                  <c:v>15.38</c:v>
                </c:pt>
                <c:pt idx="4">
                  <c:v>15.38</c:v>
                </c:pt>
              </c:numCache>
            </c:numRef>
          </c:val>
          <c:extLst>
            <c:ext xmlns:c16="http://schemas.microsoft.com/office/drawing/2014/chart" uri="{C3380CC4-5D6E-409C-BE32-E72D297353CC}">
              <c16:uniqueId val="{00000000-8F97-4239-9C3B-A5F6A17B9EC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26.64</c:v>
                </c:pt>
                <c:pt idx="1">
                  <c:v>26.11</c:v>
                </c:pt>
                <c:pt idx="2">
                  <c:v>24.44</c:v>
                </c:pt>
                <c:pt idx="3">
                  <c:v>25.16</c:v>
                </c:pt>
                <c:pt idx="4">
                  <c:v>26.69</c:v>
                </c:pt>
              </c:numCache>
            </c:numRef>
          </c:val>
          <c:smooth val="0"/>
          <c:extLst>
            <c:ext xmlns:c16="http://schemas.microsoft.com/office/drawing/2014/chart" uri="{C3380CC4-5D6E-409C-BE32-E72D297353CC}">
              <c16:uniqueId val="{00000001-8F97-4239-9C3B-A5F6A17B9EC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95.45</c:v>
                </c:pt>
                <c:pt idx="1">
                  <c:v>100</c:v>
                </c:pt>
                <c:pt idx="2">
                  <c:v>100</c:v>
                </c:pt>
                <c:pt idx="3">
                  <c:v>100</c:v>
                </c:pt>
                <c:pt idx="4">
                  <c:v>100</c:v>
                </c:pt>
              </c:numCache>
            </c:numRef>
          </c:val>
          <c:extLst>
            <c:ext xmlns:c16="http://schemas.microsoft.com/office/drawing/2014/chart" uri="{C3380CC4-5D6E-409C-BE32-E72D297353CC}">
              <c16:uniqueId val="{00000000-3A07-465C-A466-1BAED6CDFBD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95.52</c:v>
                </c:pt>
                <c:pt idx="1">
                  <c:v>94.97</c:v>
                </c:pt>
                <c:pt idx="2">
                  <c:v>95.52</c:v>
                </c:pt>
                <c:pt idx="3">
                  <c:v>95.65</c:v>
                </c:pt>
                <c:pt idx="4">
                  <c:v>94.53</c:v>
                </c:pt>
              </c:numCache>
            </c:numRef>
          </c:val>
          <c:smooth val="0"/>
          <c:extLst>
            <c:ext xmlns:c16="http://schemas.microsoft.com/office/drawing/2014/chart" uri="{C3380CC4-5D6E-409C-BE32-E72D297353CC}">
              <c16:uniqueId val="{00000001-3A07-465C-A466-1BAED6CDFBD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96.25</c:v>
                </c:pt>
                <c:pt idx="1">
                  <c:v>101.97</c:v>
                </c:pt>
                <c:pt idx="2">
                  <c:v>99.52</c:v>
                </c:pt>
                <c:pt idx="3">
                  <c:v>99.44</c:v>
                </c:pt>
                <c:pt idx="4">
                  <c:v>104.48</c:v>
                </c:pt>
              </c:numCache>
            </c:numRef>
          </c:val>
          <c:extLst>
            <c:ext xmlns:c16="http://schemas.microsoft.com/office/drawing/2014/chart" uri="{C3380CC4-5D6E-409C-BE32-E72D297353CC}">
              <c16:uniqueId val="{00000000-EDAC-43C7-BC9F-C48282BE5AA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AC-43C7-BC9F-C48282BE5AA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80-42A9-A052-FA943BD0DA5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80-42A9-A052-FA943BD0DA5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1C-4623-8FF0-5EC9A2AB5A8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1C-4623-8FF0-5EC9A2AB5A8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8C-4F1E-8E91-BF26E847845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8C-4F1E-8E91-BF26E847845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91-4A88-9B0A-F96808548F6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91-4A88-9B0A-F96808548F6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311.24</c:v>
                </c:pt>
                <c:pt idx="1">
                  <c:v>55.89</c:v>
                </c:pt>
                <c:pt idx="2">
                  <c:v>33.020000000000003</c:v>
                </c:pt>
                <c:pt idx="3">
                  <c:v>39.32</c:v>
                </c:pt>
                <c:pt idx="4">
                  <c:v>29.94</c:v>
                </c:pt>
              </c:numCache>
            </c:numRef>
          </c:val>
          <c:extLst>
            <c:ext xmlns:c16="http://schemas.microsoft.com/office/drawing/2014/chart" uri="{C3380CC4-5D6E-409C-BE32-E72D297353CC}">
              <c16:uniqueId val="{00000000-40BF-4258-A776-53D29297F1D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129.4</c:v>
                </c:pt>
                <c:pt idx="1">
                  <c:v>126.26</c:v>
                </c:pt>
                <c:pt idx="2">
                  <c:v>113.17</c:v>
                </c:pt>
                <c:pt idx="3">
                  <c:v>160.77000000000001</c:v>
                </c:pt>
                <c:pt idx="4">
                  <c:v>142.38</c:v>
                </c:pt>
              </c:numCache>
            </c:numRef>
          </c:val>
          <c:smooth val="0"/>
          <c:extLst>
            <c:ext xmlns:c16="http://schemas.microsoft.com/office/drawing/2014/chart" uri="{C3380CC4-5D6E-409C-BE32-E72D297353CC}">
              <c16:uniqueId val="{00000001-40BF-4258-A776-53D29297F1D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36.31</c:v>
                </c:pt>
                <c:pt idx="1">
                  <c:v>37.68</c:v>
                </c:pt>
                <c:pt idx="2">
                  <c:v>32.82</c:v>
                </c:pt>
                <c:pt idx="3">
                  <c:v>28.91</c:v>
                </c:pt>
                <c:pt idx="4">
                  <c:v>29.19</c:v>
                </c:pt>
              </c:numCache>
            </c:numRef>
          </c:val>
          <c:extLst>
            <c:ext xmlns:c16="http://schemas.microsoft.com/office/drawing/2014/chart" uri="{C3380CC4-5D6E-409C-BE32-E72D297353CC}">
              <c16:uniqueId val="{00000000-E8CC-4C38-9D84-171AB72AF76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38.409999999999997</c:v>
                </c:pt>
                <c:pt idx="1">
                  <c:v>35.869999999999997</c:v>
                </c:pt>
                <c:pt idx="2">
                  <c:v>31.6</c:v>
                </c:pt>
                <c:pt idx="3">
                  <c:v>30.19</c:v>
                </c:pt>
                <c:pt idx="4">
                  <c:v>27.52</c:v>
                </c:pt>
              </c:numCache>
            </c:numRef>
          </c:val>
          <c:smooth val="0"/>
          <c:extLst>
            <c:ext xmlns:c16="http://schemas.microsoft.com/office/drawing/2014/chart" uri="{C3380CC4-5D6E-409C-BE32-E72D297353CC}">
              <c16:uniqueId val="{00000001-E8CC-4C38-9D84-171AB72AF76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439.46</c:v>
                </c:pt>
                <c:pt idx="1">
                  <c:v>428.89</c:v>
                </c:pt>
                <c:pt idx="2">
                  <c:v>504.26</c:v>
                </c:pt>
                <c:pt idx="3">
                  <c:v>606.09</c:v>
                </c:pt>
                <c:pt idx="4">
                  <c:v>601.29999999999995</c:v>
                </c:pt>
              </c:numCache>
            </c:numRef>
          </c:val>
          <c:extLst>
            <c:ext xmlns:c16="http://schemas.microsoft.com/office/drawing/2014/chart" uri="{C3380CC4-5D6E-409C-BE32-E72D297353CC}">
              <c16:uniqueId val="{00000000-4DC1-4558-8CFE-4721613B47D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501.56</c:v>
                </c:pt>
                <c:pt idx="1">
                  <c:v>528.78</c:v>
                </c:pt>
                <c:pt idx="2">
                  <c:v>596.92999999999995</c:v>
                </c:pt>
                <c:pt idx="3">
                  <c:v>631.54999999999995</c:v>
                </c:pt>
                <c:pt idx="4">
                  <c:v>659.63</c:v>
                </c:pt>
              </c:numCache>
            </c:numRef>
          </c:val>
          <c:smooth val="0"/>
          <c:extLst>
            <c:ext xmlns:c16="http://schemas.microsoft.com/office/drawing/2014/chart" uri="{C3380CC4-5D6E-409C-BE32-E72D297353CC}">
              <c16:uniqueId val="{00000001-4DC1-4558-8CFE-4721613B47D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【153.64】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F6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島根県　雲南市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簡易排水</v>
      </c>
      <c r="Q8" s="65"/>
      <c r="R8" s="65"/>
      <c r="S8" s="65"/>
      <c r="T8" s="65"/>
      <c r="U8" s="65"/>
      <c r="V8" s="65"/>
      <c r="W8" s="65" t="str">
        <f>データ!L6</f>
        <v>J2</v>
      </c>
      <c r="X8" s="65"/>
      <c r="Y8" s="65"/>
      <c r="Z8" s="65"/>
      <c r="AA8" s="65"/>
      <c r="AB8" s="65"/>
      <c r="AC8" s="65"/>
      <c r="AD8" s="66" t="str">
        <f>データ!$M$6</f>
        <v>非設置</v>
      </c>
      <c r="AE8" s="66"/>
      <c r="AF8" s="66"/>
      <c r="AG8" s="66"/>
      <c r="AH8" s="66"/>
      <c r="AI8" s="66"/>
      <c r="AJ8" s="66"/>
      <c r="AK8" s="3"/>
      <c r="AL8" s="54">
        <f>データ!S6</f>
        <v>35085</v>
      </c>
      <c r="AM8" s="54"/>
      <c r="AN8" s="54"/>
      <c r="AO8" s="54"/>
      <c r="AP8" s="54"/>
      <c r="AQ8" s="54"/>
      <c r="AR8" s="54"/>
      <c r="AS8" s="54"/>
      <c r="AT8" s="53">
        <f>データ!T6</f>
        <v>553.17999999999995</v>
      </c>
      <c r="AU8" s="53"/>
      <c r="AV8" s="53"/>
      <c r="AW8" s="53"/>
      <c r="AX8" s="53"/>
      <c r="AY8" s="53"/>
      <c r="AZ8" s="53"/>
      <c r="BA8" s="53"/>
      <c r="BB8" s="53">
        <f>データ!U6</f>
        <v>63.42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0.06</v>
      </c>
      <c r="Q10" s="53"/>
      <c r="R10" s="53"/>
      <c r="S10" s="53"/>
      <c r="T10" s="53"/>
      <c r="U10" s="53"/>
      <c r="V10" s="53"/>
      <c r="W10" s="53">
        <f>データ!Q6</f>
        <v>100</v>
      </c>
      <c r="X10" s="53"/>
      <c r="Y10" s="53"/>
      <c r="Z10" s="53"/>
      <c r="AA10" s="53"/>
      <c r="AB10" s="53"/>
      <c r="AC10" s="53"/>
      <c r="AD10" s="54">
        <f>データ!R6</f>
        <v>3293</v>
      </c>
      <c r="AE10" s="54"/>
      <c r="AF10" s="54"/>
      <c r="AG10" s="54"/>
      <c r="AH10" s="54"/>
      <c r="AI10" s="54"/>
      <c r="AJ10" s="54"/>
      <c r="AK10" s="2"/>
      <c r="AL10" s="54">
        <f>データ!V6</f>
        <v>20</v>
      </c>
      <c r="AM10" s="54"/>
      <c r="AN10" s="54"/>
      <c r="AO10" s="54"/>
      <c r="AP10" s="54"/>
      <c r="AQ10" s="54"/>
      <c r="AR10" s="54"/>
      <c r="AS10" s="54"/>
      <c r="AT10" s="53">
        <f>データ!W6</f>
        <v>0.12</v>
      </c>
      <c r="AU10" s="53"/>
      <c r="AV10" s="53"/>
      <c r="AW10" s="53"/>
      <c r="AX10" s="53"/>
      <c r="AY10" s="53"/>
      <c r="AZ10" s="53"/>
      <c r="BA10" s="53"/>
      <c r="BB10" s="53">
        <f>データ!X6</f>
        <v>166.67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【153.64】</v>
      </c>
      <c r="I86" s="12" t="str">
        <f>データ!CA6</f>
        <v>【28.95】</v>
      </c>
      <c r="J86" s="12" t="str">
        <f>データ!CL6</f>
        <v>【641.14】</v>
      </c>
      <c r="K86" s="12" t="str">
        <f>データ!CW6</f>
        <v>【27.23】</v>
      </c>
      <c r="L86" s="12" t="str">
        <f>データ!DH6</f>
        <v>【95.29】</v>
      </c>
      <c r="M86" s="12" t="s">
        <v>43</v>
      </c>
      <c r="N86" s="12" t="s">
        <v>43</v>
      </c>
      <c r="O86" s="12" t="str">
        <f>データ!EO6</f>
        <v>【0.00】</v>
      </c>
    </row>
  </sheetData>
  <sheetProtection algorithmName="SHA-512" hashValue="QwuWS7AU6xXELPNiTkatB6i9D9W3mvQz7Cyl5nRL9p1C/kDHg0eGwasefmgKd6HKrgkQtptgqKcGprEKJAHS2g==" saltValue="FVZxh/C5WSRiYXHVoEiMW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322091</v>
      </c>
      <c r="D6" s="19">
        <f t="shared" si="3"/>
        <v>47</v>
      </c>
      <c r="E6" s="19">
        <f t="shared" si="3"/>
        <v>17</v>
      </c>
      <c r="F6" s="19">
        <f t="shared" si="3"/>
        <v>8</v>
      </c>
      <c r="G6" s="19">
        <f t="shared" si="3"/>
        <v>0</v>
      </c>
      <c r="H6" s="19" t="str">
        <f t="shared" si="3"/>
        <v>島根県　雲南市</v>
      </c>
      <c r="I6" s="19" t="str">
        <f t="shared" si="3"/>
        <v>法非適用</v>
      </c>
      <c r="J6" s="19" t="str">
        <f t="shared" si="3"/>
        <v>下水道事業</v>
      </c>
      <c r="K6" s="19" t="str">
        <f t="shared" si="3"/>
        <v>簡易排水</v>
      </c>
      <c r="L6" s="19" t="str">
        <f t="shared" si="3"/>
        <v>J2</v>
      </c>
      <c r="M6" s="19" t="str">
        <f t="shared" si="3"/>
        <v>非設置</v>
      </c>
      <c r="N6" s="20" t="str">
        <f t="shared" si="3"/>
        <v>-</v>
      </c>
      <c r="O6" s="20" t="str">
        <f t="shared" si="3"/>
        <v>該当数値なし</v>
      </c>
      <c r="P6" s="20">
        <f t="shared" si="3"/>
        <v>0.06</v>
      </c>
      <c r="Q6" s="20">
        <f t="shared" si="3"/>
        <v>100</v>
      </c>
      <c r="R6" s="20">
        <f t="shared" si="3"/>
        <v>3293</v>
      </c>
      <c r="S6" s="20">
        <f t="shared" si="3"/>
        <v>35085</v>
      </c>
      <c r="T6" s="20">
        <f t="shared" si="3"/>
        <v>553.17999999999995</v>
      </c>
      <c r="U6" s="20">
        <f t="shared" si="3"/>
        <v>63.42</v>
      </c>
      <c r="V6" s="20">
        <f t="shared" si="3"/>
        <v>20</v>
      </c>
      <c r="W6" s="20">
        <f t="shared" si="3"/>
        <v>0.12</v>
      </c>
      <c r="X6" s="20">
        <f t="shared" si="3"/>
        <v>166.67</v>
      </c>
      <c r="Y6" s="21">
        <f>IF(Y7="",NA(),Y7)</f>
        <v>96.25</v>
      </c>
      <c r="Z6" s="21">
        <f t="shared" ref="Z6:AH6" si="4">IF(Z7="",NA(),Z7)</f>
        <v>101.97</v>
      </c>
      <c r="AA6" s="21">
        <f t="shared" si="4"/>
        <v>99.52</v>
      </c>
      <c r="AB6" s="21">
        <f t="shared" si="4"/>
        <v>99.44</v>
      </c>
      <c r="AC6" s="21">
        <f t="shared" si="4"/>
        <v>104.48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311.24</v>
      </c>
      <c r="BG6" s="21">
        <f t="shared" ref="BG6:BO6" si="7">IF(BG7="",NA(),BG7)</f>
        <v>55.89</v>
      </c>
      <c r="BH6" s="21">
        <f t="shared" si="7"/>
        <v>33.020000000000003</v>
      </c>
      <c r="BI6" s="21">
        <f t="shared" si="7"/>
        <v>39.32</v>
      </c>
      <c r="BJ6" s="21">
        <f t="shared" si="7"/>
        <v>29.94</v>
      </c>
      <c r="BK6" s="21">
        <f t="shared" si="7"/>
        <v>129.4</v>
      </c>
      <c r="BL6" s="21">
        <f t="shared" si="7"/>
        <v>126.26</v>
      </c>
      <c r="BM6" s="21">
        <f t="shared" si="7"/>
        <v>113.17</v>
      </c>
      <c r="BN6" s="21">
        <f t="shared" si="7"/>
        <v>160.77000000000001</v>
      </c>
      <c r="BO6" s="21">
        <f t="shared" si="7"/>
        <v>142.38</v>
      </c>
      <c r="BP6" s="20" t="str">
        <f>IF(BP7="","",IF(BP7="-","【-】","【"&amp;SUBSTITUTE(TEXT(BP7,"#,##0.00"),"-","△")&amp;"】"))</f>
        <v>【153.64】</v>
      </c>
      <c r="BQ6" s="21">
        <f>IF(BQ7="",NA(),BQ7)</f>
        <v>36.31</v>
      </c>
      <c r="BR6" s="21">
        <f t="shared" ref="BR6:BZ6" si="8">IF(BR7="",NA(),BR7)</f>
        <v>37.68</v>
      </c>
      <c r="BS6" s="21">
        <f t="shared" si="8"/>
        <v>32.82</v>
      </c>
      <c r="BT6" s="21">
        <f t="shared" si="8"/>
        <v>28.91</v>
      </c>
      <c r="BU6" s="21">
        <f t="shared" si="8"/>
        <v>29.19</v>
      </c>
      <c r="BV6" s="21">
        <f t="shared" si="8"/>
        <v>38.409999999999997</v>
      </c>
      <c r="BW6" s="21">
        <f t="shared" si="8"/>
        <v>35.869999999999997</v>
      </c>
      <c r="BX6" s="21">
        <f t="shared" si="8"/>
        <v>31.6</v>
      </c>
      <c r="BY6" s="21">
        <f t="shared" si="8"/>
        <v>30.19</v>
      </c>
      <c r="BZ6" s="21">
        <f t="shared" si="8"/>
        <v>27.52</v>
      </c>
      <c r="CA6" s="20" t="str">
        <f>IF(CA7="","",IF(CA7="-","【-】","【"&amp;SUBSTITUTE(TEXT(CA7,"#,##0.00"),"-","△")&amp;"】"))</f>
        <v>【28.95】</v>
      </c>
      <c r="CB6" s="21">
        <f>IF(CB7="",NA(),CB7)</f>
        <v>439.46</v>
      </c>
      <c r="CC6" s="21">
        <f t="shared" ref="CC6:CK6" si="9">IF(CC7="",NA(),CC7)</f>
        <v>428.89</v>
      </c>
      <c r="CD6" s="21">
        <f t="shared" si="9"/>
        <v>504.26</v>
      </c>
      <c r="CE6" s="21">
        <f t="shared" si="9"/>
        <v>606.09</v>
      </c>
      <c r="CF6" s="21">
        <f t="shared" si="9"/>
        <v>601.29999999999995</v>
      </c>
      <c r="CG6" s="21">
        <f t="shared" si="9"/>
        <v>501.56</v>
      </c>
      <c r="CH6" s="21">
        <f t="shared" si="9"/>
        <v>528.78</v>
      </c>
      <c r="CI6" s="21">
        <f t="shared" si="9"/>
        <v>596.92999999999995</v>
      </c>
      <c r="CJ6" s="21">
        <f t="shared" si="9"/>
        <v>631.54999999999995</v>
      </c>
      <c r="CK6" s="21">
        <f t="shared" si="9"/>
        <v>659.63</v>
      </c>
      <c r="CL6" s="20" t="str">
        <f>IF(CL7="","",IF(CL7="-","【-】","【"&amp;SUBSTITUTE(TEXT(CL7,"#,##0.00"),"-","△")&amp;"】"))</f>
        <v>【641.14】</v>
      </c>
      <c r="CM6" s="21">
        <f>IF(CM7="",NA(),CM7)</f>
        <v>20.59</v>
      </c>
      <c r="CN6" s="21">
        <f t="shared" ref="CN6:CV6" si="10">IF(CN7="",NA(),CN7)</f>
        <v>23.08</v>
      </c>
      <c r="CO6" s="21">
        <f t="shared" si="10"/>
        <v>23.08</v>
      </c>
      <c r="CP6" s="21">
        <f t="shared" si="10"/>
        <v>15.38</v>
      </c>
      <c r="CQ6" s="21">
        <f t="shared" si="10"/>
        <v>15.38</v>
      </c>
      <c r="CR6" s="21">
        <f t="shared" si="10"/>
        <v>26.64</v>
      </c>
      <c r="CS6" s="21">
        <f t="shared" si="10"/>
        <v>26.11</v>
      </c>
      <c r="CT6" s="21">
        <f t="shared" si="10"/>
        <v>24.44</v>
      </c>
      <c r="CU6" s="21">
        <f t="shared" si="10"/>
        <v>25.16</v>
      </c>
      <c r="CV6" s="21">
        <f t="shared" si="10"/>
        <v>26.69</v>
      </c>
      <c r="CW6" s="20" t="str">
        <f>IF(CW7="","",IF(CW7="-","【-】","【"&amp;SUBSTITUTE(TEXT(CW7,"#,##0.00"),"-","△")&amp;"】"))</f>
        <v>【27.23】</v>
      </c>
      <c r="CX6" s="21">
        <f>IF(CX7="",NA(),CX7)</f>
        <v>95.45</v>
      </c>
      <c r="CY6" s="21">
        <f t="shared" ref="CY6:DG6" si="11">IF(CY7="",NA(),CY7)</f>
        <v>100</v>
      </c>
      <c r="CZ6" s="21">
        <f t="shared" si="11"/>
        <v>100</v>
      </c>
      <c r="DA6" s="21">
        <f t="shared" si="11"/>
        <v>100</v>
      </c>
      <c r="DB6" s="21">
        <f t="shared" si="11"/>
        <v>100</v>
      </c>
      <c r="DC6" s="21">
        <f t="shared" si="11"/>
        <v>95.52</v>
      </c>
      <c r="DD6" s="21">
        <f t="shared" si="11"/>
        <v>94.97</v>
      </c>
      <c r="DE6" s="21">
        <f t="shared" si="11"/>
        <v>95.52</v>
      </c>
      <c r="DF6" s="21">
        <f t="shared" si="11"/>
        <v>95.65</v>
      </c>
      <c r="DG6" s="21">
        <f t="shared" si="11"/>
        <v>94.53</v>
      </c>
      <c r="DH6" s="20" t="str">
        <f>IF(DH7="","",IF(DH7="-","【-】","【"&amp;SUBSTITUTE(TEXT(DH7,"#,##0.00"),"-","△")&amp;"】"))</f>
        <v>【95.29】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2023</v>
      </c>
      <c r="C7" s="23">
        <v>322091</v>
      </c>
      <c r="D7" s="23">
        <v>47</v>
      </c>
      <c r="E7" s="23">
        <v>17</v>
      </c>
      <c r="F7" s="23">
        <v>8</v>
      </c>
      <c r="G7" s="23">
        <v>0</v>
      </c>
      <c r="H7" s="23" t="s">
        <v>97</v>
      </c>
      <c r="I7" s="23" t="s">
        <v>98</v>
      </c>
      <c r="J7" s="23" t="s">
        <v>99</v>
      </c>
      <c r="K7" s="23" t="s">
        <v>100</v>
      </c>
      <c r="L7" s="23" t="s">
        <v>101</v>
      </c>
      <c r="M7" s="23" t="s">
        <v>102</v>
      </c>
      <c r="N7" s="24" t="s">
        <v>103</v>
      </c>
      <c r="O7" s="24" t="s">
        <v>104</v>
      </c>
      <c r="P7" s="24">
        <v>0.06</v>
      </c>
      <c r="Q7" s="24">
        <v>100</v>
      </c>
      <c r="R7" s="24">
        <v>3293</v>
      </c>
      <c r="S7" s="24">
        <v>35085</v>
      </c>
      <c r="T7" s="24">
        <v>553.17999999999995</v>
      </c>
      <c r="U7" s="24">
        <v>63.42</v>
      </c>
      <c r="V7" s="24">
        <v>20</v>
      </c>
      <c r="W7" s="24">
        <v>0.12</v>
      </c>
      <c r="X7" s="24">
        <v>166.67</v>
      </c>
      <c r="Y7" s="24">
        <v>96.25</v>
      </c>
      <c r="Z7" s="24">
        <v>101.97</v>
      </c>
      <c r="AA7" s="24">
        <v>99.52</v>
      </c>
      <c r="AB7" s="24">
        <v>99.44</v>
      </c>
      <c r="AC7" s="24">
        <v>104.48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311.24</v>
      </c>
      <c r="BG7" s="24">
        <v>55.89</v>
      </c>
      <c r="BH7" s="24">
        <v>33.020000000000003</v>
      </c>
      <c r="BI7" s="24">
        <v>39.32</v>
      </c>
      <c r="BJ7" s="24">
        <v>29.94</v>
      </c>
      <c r="BK7" s="24">
        <v>129.4</v>
      </c>
      <c r="BL7" s="24">
        <v>126.26</v>
      </c>
      <c r="BM7" s="24">
        <v>113.17</v>
      </c>
      <c r="BN7" s="24">
        <v>160.77000000000001</v>
      </c>
      <c r="BO7" s="24">
        <v>142.38</v>
      </c>
      <c r="BP7" s="24">
        <v>153.63999999999999</v>
      </c>
      <c r="BQ7" s="24">
        <v>36.31</v>
      </c>
      <c r="BR7" s="24">
        <v>37.68</v>
      </c>
      <c r="BS7" s="24">
        <v>32.82</v>
      </c>
      <c r="BT7" s="24">
        <v>28.91</v>
      </c>
      <c r="BU7" s="24">
        <v>29.19</v>
      </c>
      <c r="BV7" s="24">
        <v>38.409999999999997</v>
      </c>
      <c r="BW7" s="24">
        <v>35.869999999999997</v>
      </c>
      <c r="BX7" s="24">
        <v>31.6</v>
      </c>
      <c r="BY7" s="24">
        <v>30.19</v>
      </c>
      <c r="BZ7" s="24">
        <v>27.52</v>
      </c>
      <c r="CA7" s="24">
        <v>28.95</v>
      </c>
      <c r="CB7" s="24">
        <v>439.46</v>
      </c>
      <c r="CC7" s="24">
        <v>428.89</v>
      </c>
      <c r="CD7" s="24">
        <v>504.26</v>
      </c>
      <c r="CE7" s="24">
        <v>606.09</v>
      </c>
      <c r="CF7" s="24">
        <v>601.29999999999995</v>
      </c>
      <c r="CG7" s="24">
        <v>501.56</v>
      </c>
      <c r="CH7" s="24">
        <v>528.78</v>
      </c>
      <c r="CI7" s="24">
        <v>596.92999999999995</v>
      </c>
      <c r="CJ7" s="24">
        <v>631.54999999999995</v>
      </c>
      <c r="CK7" s="24">
        <v>659.63</v>
      </c>
      <c r="CL7" s="24">
        <v>641.14</v>
      </c>
      <c r="CM7" s="24">
        <v>20.59</v>
      </c>
      <c r="CN7" s="24">
        <v>23.08</v>
      </c>
      <c r="CO7" s="24">
        <v>23.08</v>
      </c>
      <c r="CP7" s="24">
        <v>15.38</v>
      </c>
      <c r="CQ7" s="24">
        <v>15.38</v>
      </c>
      <c r="CR7" s="24">
        <v>26.64</v>
      </c>
      <c r="CS7" s="24">
        <v>26.11</v>
      </c>
      <c r="CT7" s="24">
        <v>24.44</v>
      </c>
      <c r="CU7" s="24">
        <v>25.16</v>
      </c>
      <c r="CV7" s="24">
        <v>26.69</v>
      </c>
      <c r="CW7" s="24">
        <v>27.23</v>
      </c>
      <c r="CX7" s="24">
        <v>95.45</v>
      </c>
      <c r="CY7" s="24">
        <v>100</v>
      </c>
      <c r="CZ7" s="24">
        <v>100</v>
      </c>
      <c r="DA7" s="24">
        <v>100</v>
      </c>
      <c r="DB7" s="24">
        <v>100</v>
      </c>
      <c r="DC7" s="24">
        <v>95.52</v>
      </c>
      <c r="DD7" s="24">
        <v>94.97</v>
      </c>
      <c r="DE7" s="24">
        <v>95.52</v>
      </c>
      <c r="DF7" s="24">
        <v>95.65</v>
      </c>
      <c r="DG7" s="24">
        <v>94.53</v>
      </c>
      <c r="DH7" s="24">
        <v>95.29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2025-01-24T07:39:08Z</dcterms:created>
  <dcterms:modified xsi:type="dcterms:W3CDTF">2025-02-05T02:28:24Z</dcterms:modified>
  <cp:category/>
</cp:coreProperties>
</file>