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総務課\01総務課\008財務共通全般\公営企業に係る「経営比較分析表」の策定\R2分\下水\法非適\"/>
    </mc:Choice>
  </mc:AlternateContent>
  <workbookProtection workbookAlgorithmName="SHA-512" workbookHashValue="t6ghr6gCfMoaLOxZjKCz3EpFdi381fnZccet/2CyGV7PyybXt9sDxpzmpGoGplnPFfYS98runXA37Y67tQN1fQ==" workbookSaltValue="IssBZUzea51gPL+NYmnau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I10" i="4"/>
  <c r="B10" i="4"/>
  <c r="AL8" i="4"/>
  <c r="AD8" i="4"/>
  <c r="P8" i="4"/>
  <c r="I8" i="4"/>
  <c r="B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<sst xmlns="http://schemas.openxmlformats.org/spreadsheetml/2006/main" count="236" uniqueCount="121">
  <si>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</si>
  <si>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</si>
  <si>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</si>
  <si>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</si>
  <si>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</si>
  <si>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</si>
  <si>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</si>
  <si>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</si>
  <si>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</si>
  <si>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</si>
  <si>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</si>
  <si>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</si>
  <si>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</si>
  <si>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</si>
  <si>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</si>
  <si>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</si>
  <si>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</si>
  <si>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</si>
  <si>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</si>
  <si>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</si>
  <si>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</si>
  <si>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</si>
  <si>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</si>
  <si>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</si>
  <si>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</si>
  <si>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</si>
  <si>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</si>
  <si>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</si>
  <si>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</si>
  <si>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</si>
  <si>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</si>
  <si>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</si>
  <si>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</si>
  <si>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</si>
  <si>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</si>
  <si>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</si>
  <si>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</si>
  <si>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</si>
  <si>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</si>
  <si>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</si>
  <si>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</si>
  <si>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</si>
  <si>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</si>
  <si>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</si>
  <si>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</si>
  <si>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</si>
  <si>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</si>
  <si>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</si>
  <si>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</si>
  <si>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</si>
  <si>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</si>
  <si>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</si>
  <si>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</si>
  <si>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</si>
  <si>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</si>
  <si>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</si>
  <si>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</si>
  <si>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</si>
  <si>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</si>
  <si>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</si>
  <si>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</si>
  <si>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</si>
  <si>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</si>
  <si>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</si>
  <si>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</si>
  <si>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</si>
  <si>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</si>
  <si>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</si>
  <si>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</si>
  <si>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</si>
  <si>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</si>
  <si>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</si>
  <si>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</si>
  <si>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</si>
  <si>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</si>
  <si>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</si>
  <si>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</si>
  <si>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</si>
  <si>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</si>
  <si>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</si>
  <si>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</si>
  <si>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</si>
  <si>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</si>
  <si>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</si>
  <si>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</si>
  <si>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</si>
  <si>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</si>
  <si>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</si>
  <si>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</si>
  <si>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</si>
  <si>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</si>
  <si>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</si>
  <si>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</si>
  <si>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</si>
  <si>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</si>
  <si>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</si>
  <si>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</si>
  <si>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</si>
  <si>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</si>
  <si>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</si>
  <si>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</si>
  <si>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</si>
  <si>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</si>
  <si>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</si>
  <si>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</si>
  <si>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</si>
  <si>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</si>
  <si>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</si>
  <si>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</si>
  <si>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</si>
  <si>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</si>
  <si>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</si>
  <si>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</si>
  <si>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</si>
  <si>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</si>
  <si>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</si>
  <si>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</si>
  <si>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</si>
  <si>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一層の経営健全化が求められることから、水洗化率の向上により、有収水量の増加と使用料収入を確保するとともに、使用料収入が適正な水準より低いことにより、収入が不足しているため、適正な使用料水準に設定するよう努める必要がある。
維持管理の効率化（維持管理経費の削減等）を検討し、経営基盤の強化を図り、持続可能な事業経営を行う必要がある。
　また、経営の透明性を向上させるため、公営企業会計の適用に向け準備を進めている。</t>
    <phoneticPr fontId="4"/>
  </si>
  <si>
    <t xml:space="preserve">①収益的収支比率
　使用料収入や一般会計からの繰入金等の総収益で総費用と地方債償還金を加えた費用を賄えているが、総収益の大半は一般会計からの繰入金に依存している状態である。
④企業債残高対事業規模比率
　企業債残高が減り、比率が下がった。
⑤経費回収率
　前年度に比べ、使用料収入は増加し、回収率も上がったが、使用料で回収すべき経費をほとんど使用料で賄えていない状況である。適正な料金水準を保っていく必要がある。
⑥汚水処理原価
　有収水量１㎥あたりの汚水処理費が減少し、類似団体の平均値を下回っているため、効率的な汚水処理が実施できているといえない状態である。地理的要因等も考えられるため、処理方法を検討するといった経営改善が必要である。
⑦施設利用率
　施設の対応可能な処理能力に対する一日平均処理水量の割合が類似団体の平均値に対して下回っているが、前年度に比べると、上昇している。今後も、施設の利用状況や適正規模を検討する必要がある。
⑧水洗化率
　水洗便所設置済人口が増えたため、水洗化率が100％となった。
</t>
    <rPh sb="102" eb="105">
      <t>キギョウサイ</t>
    </rPh>
    <rPh sb="105" eb="107">
      <t>ザンダカ</t>
    </rPh>
    <rPh sb="108" eb="109">
      <t>ヘ</t>
    </rPh>
    <rPh sb="114" eb="115">
      <t>サ</t>
    </rPh>
    <rPh sb="232" eb="234">
      <t>ゲンショウ</t>
    </rPh>
    <rPh sb="377" eb="380">
      <t>ゼンネンド</t>
    </rPh>
    <rPh sb="381" eb="382">
      <t>クラ</t>
    </rPh>
    <rPh sb="386" eb="388">
      <t>ジョウショウ</t>
    </rPh>
    <rPh sb="393" eb="395">
      <t>コンゴ</t>
    </rPh>
    <phoneticPr fontId="4"/>
  </si>
  <si>
    <t xml:space="preserve">供用開始が平成12年で布設から22年であり、まだ耐用年数を迎えていない。今後、老朽化に伴い修繕費用が必要になってくると想定される。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</si>
</sst>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E9-4265-9ACC-A43DCAE7497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7E9-4265-9ACC-A43DCAE7497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14.71</c:v>
                </c:pt>
                <c:pt idx="1">
                  <c:v>14.71</c:v>
                </c:pt>
                <c:pt idx="2">
                  <c:v>17.649999999999999</c:v>
                </c:pt>
                <c:pt idx="3">
                  <c:v>20.59</c:v>
                </c:pt>
                <c:pt idx="4">
                  <c:v>23.08</c:v>
                </c:pt>
              </c:numCache>
            </c:numRef>
          </c:val>
          <c:extLst>
            <c:ext xmlns:c16="http://schemas.microsoft.com/office/drawing/2014/chart" uri="{C3380CC4-5D6E-409C-BE32-E72D297353CC}">
              <c16:uniqueId val="{00000000-25E3-4AEE-9BD7-47D4F2F9EB3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27.55</c:v>
                </c:pt>
                <c:pt idx="1">
                  <c:v>27.26</c:v>
                </c:pt>
                <c:pt idx="2">
                  <c:v>27.09</c:v>
                </c:pt>
                <c:pt idx="3">
                  <c:v>26.64</c:v>
                </c:pt>
                <c:pt idx="4">
                  <c:v>26.11</c:v>
                </c:pt>
              </c:numCache>
            </c:numRef>
          </c:val>
          <c:smooth val="0"/>
          <c:extLst>
            <c:ext xmlns:c16="http://schemas.microsoft.com/office/drawing/2014/chart" uri="{C3380CC4-5D6E-409C-BE32-E72D297353CC}">
              <c16:uniqueId val="{00000001-25E3-4AEE-9BD7-47D4F2F9EB3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c:v>
                </c:pt>
                <c:pt idx="1">
                  <c:v>95.45</c:v>
                </c:pt>
                <c:pt idx="2">
                  <c:v>86.36</c:v>
                </c:pt>
                <c:pt idx="3">
                  <c:v>95.45</c:v>
                </c:pt>
                <c:pt idx="4">
                  <c:v>100</c:v>
                </c:pt>
              </c:numCache>
            </c:numRef>
          </c:val>
          <c:extLst>
            <c:ext xmlns:c16="http://schemas.microsoft.com/office/drawing/2014/chart" uri="{C3380CC4-5D6E-409C-BE32-E72D297353CC}">
              <c16:uniqueId val="{00000000-42AB-4B7B-AFE2-26AE190D12F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94.87</c:v>
                </c:pt>
                <c:pt idx="1">
                  <c:v>94.93</c:v>
                </c:pt>
                <c:pt idx="2">
                  <c:v>95.1</c:v>
                </c:pt>
                <c:pt idx="3">
                  <c:v>95.52</c:v>
                </c:pt>
                <c:pt idx="4">
                  <c:v>94.97</c:v>
                </c:pt>
              </c:numCache>
            </c:numRef>
          </c:val>
          <c:smooth val="0"/>
          <c:extLst>
            <c:ext xmlns:c16="http://schemas.microsoft.com/office/drawing/2014/chart" uri="{C3380CC4-5D6E-409C-BE32-E72D297353CC}">
              <c16:uniqueId val="{00000001-42AB-4B7B-AFE2-26AE190D12F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101.32</c:v>
                </c:pt>
                <c:pt idx="1">
                  <c:v>97.35</c:v>
                </c:pt>
                <c:pt idx="2">
                  <c:v>99.45</c:v>
                </c:pt>
                <c:pt idx="3">
                  <c:v>96.25</c:v>
                </c:pt>
                <c:pt idx="4">
                  <c:v>101.97</c:v>
                </c:pt>
              </c:numCache>
            </c:numRef>
          </c:val>
          <c:extLst>
            <c:ext xmlns:c16="http://schemas.microsoft.com/office/drawing/2014/chart" uri="{C3380CC4-5D6E-409C-BE32-E72D297353CC}">
              <c16:uniqueId val="{00000000-4013-488E-BAA0-12386FDD31C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13-488E-BAA0-12386FDD31C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15-412C-9983-BAC30A08F15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15-412C-9983-BAC30A08F15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B1-43BC-B445-A3EC9576F76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B1-43BC-B445-A3EC9576F76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D7-4BB1-BEFF-97DA1712E47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D7-4BB1-BEFF-97DA1712E47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83-4896-A3E4-D9DED729A69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83-4896-A3E4-D9DED729A69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3828.29</c:v>
                </c:pt>
                <c:pt idx="1">
                  <c:v>2803.85</c:v>
                </c:pt>
                <c:pt idx="2">
                  <c:v>2661.14</c:v>
                </c:pt>
                <c:pt idx="3">
                  <c:v>311.24</c:v>
                </c:pt>
                <c:pt idx="4">
                  <c:v>55.89</c:v>
                </c:pt>
              </c:numCache>
            </c:numRef>
          </c:val>
          <c:extLst>
            <c:ext xmlns:c16="http://schemas.microsoft.com/office/drawing/2014/chart" uri="{C3380CC4-5D6E-409C-BE32-E72D297353CC}">
              <c16:uniqueId val="{00000000-A6D2-4550-85D1-6424E6D0DA6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274.07</c:v>
                </c:pt>
                <c:pt idx="1">
                  <c:v>243.02</c:v>
                </c:pt>
                <c:pt idx="2">
                  <c:v>196.19</c:v>
                </c:pt>
                <c:pt idx="3">
                  <c:v>129.4</c:v>
                </c:pt>
                <c:pt idx="4">
                  <c:v>126.26</c:v>
                </c:pt>
              </c:numCache>
            </c:numRef>
          </c:val>
          <c:smooth val="0"/>
          <c:extLst>
            <c:ext xmlns:c16="http://schemas.microsoft.com/office/drawing/2014/chart" uri="{C3380CC4-5D6E-409C-BE32-E72D297353CC}">
              <c16:uniqueId val="{00000001-A6D2-4550-85D1-6424E6D0DA6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20.32</c:v>
                </c:pt>
                <c:pt idx="1">
                  <c:v>22.27</c:v>
                </c:pt>
                <c:pt idx="2">
                  <c:v>35.979999999999997</c:v>
                </c:pt>
                <c:pt idx="3">
                  <c:v>36.31</c:v>
                </c:pt>
                <c:pt idx="4">
                  <c:v>37.68</c:v>
                </c:pt>
              </c:numCache>
            </c:numRef>
          </c:val>
          <c:extLst>
            <c:ext xmlns:c16="http://schemas.microsoft.com/office/drawing/2014/chart" uri="{C3380CC4-5D6E-409C-BE32-E72D297353CC}">
              <c16:uniqueId val="{00000000-9A60-4933-8E5E-2D1CBF285C2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37.06</c:v>
                </c:pt>
                <c:pt idx="1">
                  <c:v>41.35</c:v>
                </c:pt>
                <c:pt idx="2">
                  <c:v>39.07</c:v>
                </c:pt>
                <c:pt idx="3">
                  <c:v>38.409999999999997</c:v>
                </c:pt>
                <c:pt idx="4">
                  <c:v>35.869999999999997</c:v>
                </c:pt>
              </c:numCache>
            </c:numRef>
          </c:val>
          <c:smooth val="0"/>
          <c:extLst>
            <c:ext xmlns:c16="http://schemas.microsoft.com/office/drawing/2014/chart" uri="{C3380CC4-5D6E-409C-BE32-E72D297353CC}">
              <c16:uniqueId val="{00000001-9A60-4933-8E5E-2D1CBF285C2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771.97</c:v>
                </c:pt>
                <c:pt idx="1">
                  <c:v>701.24</c:v>
                </c:pt>
                <c:pt idx="2">
                  <c:v>432.09</c:v>
                </c:pt>
                <c:pt idx="3">
                  <c:v>439.46</c:v>
                </c:pt>
                <c:pt idx="4">
                  <c:v>428.89</c:v>
                </c:pt>
              </c:numCache>
            </c:numRef>
          </c:val>
          <c:extLst>
            <c:ext xmlns:c16="http://schemas.microsoft.com/office/drawing/2014/chart" uri="{C3380CC4-5D6E-409C-BE32-E72D297353CC}">
              <c16:uniqueId val="{00000000-0F3B-4092-98B4-8C570DB8569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514.20000000000005</c:v>
                </c:pt>
                <c:pt idx="1">
                  <c:v>456.7</c:v>
                </c:pt>
                <c:pt idx="2">
                  <c:v>485</c:v>
                </c:pt>
                <c:pt idx="3">
                  <c:v>501.56</c:v>
                </c:pt>
                <c:pt idx="4">
                  <c:v>528.78</c:v>
                </c:pt>
              </c:numCache>
            </c:numRef>
          </c:val>
          <c:smooth val="0"/>
          <c:extLst>
            <c:ext xmlns:c16="http://schemas.microsoft.com/office/drawing/2014/chart" uri="{C3380CC4-5D6E-409C-BE32-E72D297353CC}">
              <c16:uniqueId val="{00000001-0F3B-4092-98B4-8C570DB8569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【528.78】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M1" zoomScaleNormal="100" workbookViewId="0">
      <selection activeCell="AW35" sqref="AW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雲南市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簡易排水</v>
      </c>
      <c r="Q8" s="49"/>
      <c r="R8" s="49"/>
      <c r="S8" s="49"/>
      <c r="T8" s="49"/>
      <c r="U8" s="49"/>
      <c r="V8" s="49"/>
      <c r="W8" s="49" t="str">
        <f>データ!L6</f>
        <v>J2</v>
      </c>
      <c r="X8" s="49"/>
      <c r="Y8" s="49"/>
      <c r="Z8" s="49"/>
      <c r="AA8" s="49"/>
      <c r="AB8" s="49"/>
      <c r="AC8" s="49"/>
      <c r="AD8" s="50" t="str">
        <f>データ!$M$6</f>
        <v>非設置</v>
      </c>
      <c r="AE8" s="50"/>
      <c r="AF8" s="50"/>
      <c r="AG8" s="50"/>
      <c r="AH8" s="50"/>
      <c r="AI8" s="50"/>
      <c r="AJ8" s="50"/>
      <c r="AK8" s="3"/>
      <c r="AL8" s="51">
        <f>データ!S6</f>
        <v>37102</v>
      </c>
      <c r="AM8" s="51"/>
      <c r="AN8" s="51"/>
      <c r="AO8" s="51"/>
      <c r="AP8" s="51"/>
      <c r="AQ8" s="51"/>
      <c r="AR8" s="51"/>
      <c r="AS8" s="51"/>
      <c r="AT8" s="46">
        <f>データ!T6</f>
        <v>553.17999999999995</v>
      </c>
      <c r="AU8" s="46"/>
      <c r="AV8" s="46"/>
      <c r="AW8" s="46"/>
      <c r="AX8" s="46"/>
      <c r="AY8" s="46"/>
      <c r="AZ8" s="46"/>
      <c r="BA8" s="46"/>
      <c r="BB8" s="46">
        <f>データ!U6</f>
        <v>67.069999999999993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0.06</v>
      </c>
      <c r="Q10" s="46"/>
      <c r="R10" s="46"/>
      <c r="S10" s="46"/>
      <c r="T10" s="46"/>
      <c r="U10" s="46"/>
      <c r="V10" s="46"/>
      <c r="W10" s="46">
        <f>データ!Q6</f>
        <v>116.02</v>
      </c>
      <c r="X10" s="46"/>
      <c r="Y10" s="46"/>
      <c r="Z10" s="46"/>
      <c r="AA10" s="46"/>
      <c r="AB10" s="46"/>
      <c r="AC10" s="46"/>
      <c r="AD10" s="51">
        <f>データ!R6</f>
        <v>2728</v>
      </c>
      <c r="AE10" s="51"/>
      <c r="AF10" s="51"/>
      <c r="AG10" s="51"/>
      <c r="AH10" s="51"/>
      <c r="AI10" s="51"/>
      <c r="AJ10" s="51"/>
      <c r="AK10" s="2"/>
      <c r="AL10" s="51">
        <f>データ!V6</f>
        <v>23</v>
      </c>
      <c r="AM10" s="51"/>
      <c r="AN10" s="51"/>
      <c r="AO10" s="51"/>
      <c r="AP10" s="51"/>
      <c r="AQ10" s="51"/>
      <c r="AR10" s="51"/>
      <c r="AS10" s="51"/>
      <c r="AT10" s="46">
        <f>データ!W6</f>
        <v>0.12</v>
      </c>
      <c r="AU10" s="46"/>
      <c r="AV10" s="46"/>
      <c r="AW10" s="46"/>
      <c r="AX10" s="46"/>
      <c r="AY10" s="46"/>
      <c r="AZ10" s="46"/>
      <c r="BA10" s="46"/>
      <c r="BB10" s="46">
        <f>データ!X6</f>
        <v>191.67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【126.26】</v>
      </c>
      <c r="I86" s="26" t="str">
        <f>データ!CA6</f>
        <v>【35.87】</v>
      </c>
      <c r="J86" s="26" t="str">
        <f>データ!CL6</f>
        <v>【528.78】</v>
      </c>
      <c r="K86" s="26" t="str">
        <f>データ!CW6</f>
        <v>【26.11】</v>
      </c>
      <c r="L86" s="26" t="str">
        <f>データ!DH6</f>
        <v>【94.97】</v>
      </c>
      <c r="M86" s="26" t="s">
        <v>44</v>
      </c>
      <c r="N86" s="26" t="s">
        <v>44</v>
      </c>
      <c r="O86" s="26" t="str">
        <f>データ!EO6</f>
        <v>【0.00】</v>
      </c>
    </row>
  </sheetData>
  <sheetProtection algorithmName="SHA-512" hashValue="POCGqd/TUqgLMjo7hiF9Rf+PtZEyPrTYV2+iGRtHfvt3oz2L2H/laHsA0eOA65avwdwSPe7qlhk4FJ+4s6lV3g==" saltValue="L6QS2XoDAJV4BG/GVClIn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322091</v>
      </c>
      <c r="D6" s="33">
        <f t="shared" si="3"/>
        <v>47</v>
      </c>
      <c r="E6" s="33">
        <f t="shared" si="3"/>
        <v>17</v>
      </c>
      <c r="F6" s="33">
        <f t="shared" si="3"/>
        <v>8</v>
      </c>
      <c r="G6" s="33">
        <f t="shared" si="3"/>
        <v>0</v>
      </c>
      <c r="H6" s="33" t="str">
        <f t="shared" si="3"/>
        <v>島根県　雲南市</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0.06</v>
      </c>
      <c r="Q6" s="34">
        <f t="shared" si="3"/>
        <v>116.02</v>
      </c>
      <c r="R6" s="34">
        <f t="shared" si="3"/>
        <v>2728</v>
      </c>
      <c r="S6" s="34">
        <f t="shared" si="3"/>
        <v>37102</v>
      </c>
      <c r="T6" s="34">
        <f t="shared" si="3"/>
        <v>553.17999999999995</v>
      </c>
      <c r="U6" s="34">
        <f t="shared" si="3"/>
        <v>67.069999999999993</v>
      </c>
      <c r="V6" s="34">
        <f t="shared" si="3"/>
        <v>23</v>
      </c>
      <c r="W6" s="34">
        <f t="shared" si="3"/>
        <v>0.12</v>
      </c>
      <c r="X6" s="34">
        <f t="shared" si="3"/>
        <v>191.67</v>
      </c>
      <c r="Y6" s="35">
        <f>IF(Y7="",NA(),Y7)</f>
        <v>101.32</v>
      </c>
      <c r="Z6" s="35">
        <f t="shared" ref="Z6:AH6" si="4">IF(Z7="",NA(),Z7)</f>
        <v>97.35</v>
      </c>
      <c r="AA6" s="35">
        <f t="shared" si="4"/>
        <v>99.45</v>
      </c>
      <c r="AB6" s="35">
        <f t="shared" si="4"/>
        <v>96.25</v>
      </c>
      <c r="AC6" s="35">
        <f t="shared" si="4"/>
        <v>101.97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3828.29</v>
      </c>
      <c r="BG6" s="35">
        <f t="shared" ref="BG6:BO6" si="7">IF(BG7="",NA(),BG7)</f>
        <v>2803.85</v>
      </c>
      <c r="BH6" s="35">
        <f t="shared" si="7"/>
        <v>2661.14</v>
      </c>
      <c r="BI6" s="35">
        <f t="shared" si="7"/>
        <v>311.24</v>
      </c>
      <c r="BJ6" s="35">
        <f t="shared" si="7"/>
        <v>55.89</v>
      </c>
      <c r="BK6" s="35">
        <f t="shared" si="7"/>
        <v>274.07</v>
      </c>
      <c r="BL6" s="35">
        <f t="shared" si="7"/>
        <v>243.02</v>
      </c>
      <c r="BM6" s="35">
        <f t="shared" si="7"/>
        <v>196.19</v>
      </c>
      <c r="BN6" s="35">
        <f t="shared" si="7"/>
        <v>129.4</v>
      </c>
      <c r="BO6" s="35">
        <f t="shared" si="7"/>
        <v>126.26</v>
      </c>
      <c r="BP6" s="34" t="str">
        <f>IF(BP7="","",IF(BP7="-","【-】","【"&amp;SUBSTITUTE(TEXT(BP7,"#,##0.00"),"-","△")&amp;"】"))</f>
        <v>【126.26】</v>
      </c>
      <c r="BQ6" s="35">
        <f>IF(BQ7="",NA(),BQ7)</f>
        <v>20.32</v>
      </c>
      <c r="BR6" s="35">
        <f t="shared" ref="BR6:BZ6" si="8">IF(BR7="",NA(),BR7)</f>
        <v>22.27</v>
      </c>
      <c r="BS6" s="35">
        <f t="shared" si="8"/>
        <v>35.979999999999997</v>
      </c>
      <c r="BT6" s="35">
        <f t="shared" si="8"/>
        <v>36.31</v>
      </c>
      <c r="BU6" s="35">
        <f t="shared" si="8"/>
        <v>37.68</v>
      </c>
      <c r="BV6" s="35">
        <f t="shared" si="8"/>
        <v>37.06</v>
      </c>
      <c r="BW6" s="35">
        <f t="shared" si="8"/>
        <v>41.35</v>
      </c>
      <c r="BX6" s="35">
        <f t="shared" si="8"/>
        <v>39.07</v>
      </c>
      <c r="BY6" s="35">
        <f t="shared" si="8"/>
        <v>38.409999999999997</v>
      </c>
      <c r="BZ6" s="35">
        <f t="shared" si="8"/>
        <v>35.869999999999997</v>
      </c>
      <c r="CA6" s="34" t="str">
        <f>IF(CA7="","",IF(CA7="-","【-】","【"&amp;SUBSTITUTE(TEXT(CA7,"#,##0.00"),"-","△")&amp;"】"))</f>
        <v>【35.87】</v>
      </c>
      <c r="CB6" s="35">
        <f>IF(CB7="",NA(),CB7)</f>
        <v>771.97</v>
      </c>
      <c r="CC6" s="35">
        <f t="shared" ref="CC6:CK6" si="9">IF(CC7="",NA(),CC7)</f>
        <v>701.24</v>
      </c>
      <c r="CD6" s="35">
        <f t="shared" si="9"/>
        <v>432.09</v>
      </c>
      <c r="CE6" s="35">
        <f t="shared" si="9"/>
        <v>439.46</v>
      </c>
      <c r="CF6" s="35">
        <f t="shared" si="9"/>
        <v>428.89</v>
      </c>
      <c r="CG6" s="35">
        <f t="shared" si="9"/>
        <v>514.20000000000005</v>
      </c>
      <c r="CH6" s="35">
        <f t="shared" si="9"/>
        <v>456.7</v>
      </c>
      <c r="CI6" s="35">
        <f t="shared" si="9"/>
        <v>485</v>
      </c>
      <c r="CJ6" s="35">
        <f t="shared" si="9"/>
        <v>501.56</v>
      </c>
      <c r="CK6" s="35">
        <f t="shared" si="9"/>
        <v>528.78</v>
      </c>
      <c r="CL6" s="34" t="str">
        <f>IF(CL7="","",IF(CL7="-","【-】","【"&amp;SUBSTITUTE(TEXT(CL7,"#,##0.00"),"-","△")&amp;"】"))</f>
        <v>【528.78】</v>
      </c>
      <c r="CM6" s="35">
        <f>IF(CM7="",NA(),CM7)</f>
        <v>14.71</v>
      </c>
      <c r="CN6" s="35">
        <f t="shared" ref="CN6:CV6" si="10">IF(CN7="",NA(),CN7)</f>
        <v>14.71</v>
      </c>
      <c r="CO6" s="35">
        <f t="shared" si="10"/>
        <v>17.649999999999999</v>
      </c>
      <c r="CP6" s="35">
        <f t="shared" si="10"/>
        <v>20.59</v>
      </c>
      <c r="CQ6" s="35">
        <f t="shared" si="10"/>
        <v>23.08</v>
      </c>
      <c r="CR6" s="35">
        <f t="shared" si="10"/>
        <v>27.55</v>
      </c>
      <c r="CS6" s="35">
        <f t="shared" si="10"/>
        <v>27.26</v>
      </c>
      <c r="CT6" s="35">
        <f t="shared" si="10"/>
        <v>27.09</v>
      </c>
      <c r="CU6" s="35">
        <f t="shared" si="10"/>
        <v>26.64</v>
      </c>
      <c r="CV6" s="35">
        <f t="shared" si="10"/>
        <v>26.11</v>
      </c>
      <c r="CW6" s="34" t="str">
        <f>IF(CW7="","",IF(CW7="-","【-】","【"&amp;SUBSTITUTE(TEXT(CW7,"#,##0.00"),"-","△")&amp;"】"))</f>
        <v>【26.11】</v>
      </c>
      <c r="CX6" s="35">
        <f>IF(CX7="",NA(),CX7)</f>
        <v>95</v>
      </c>
      <c r="CY6" s="35">
        <f t="shared" ref="CY6:DG6" si="11">IF(CY7="",NA(),CY7)</f>
        <v>95.45</v>
      </c>
      <c r="CZ6" s="35">
        <f t="shared" si="11"/>
        <v>86.36</v>
      </c>
      <c r="DA6" s="35">
        <f t="shared" si="11"/>
        <v>95.45</v>
      </c>
      <c r="DB6" s="35">
        <f t="shared" si="11"/>
        <v>100</v>
      </c>
      <c r="DC6" s="35">
        <f t="shared" si="11"/>
        <v>94.87</v>
      </c>
      <c r="DD6" s="35">
        <f t="shared" si="11"/>
        <v>94.93</v>
      </c>
      <c r="DE6" s="35">
        <f t="shared" si="11"/>
        <v>95.1</v>
      </c>
      <c r="DF6" s="35">
        <f t="shared" si="11"/>
        <v>95.52</v>
      </c>
      <c r="DG6" s="35">
        <f t="shared" si="11"/>
        <v>94.97</v>
      </c>
      <c r="DH6" s="34" t="str">
        <f>IF(DH7="","",IF(DH7="-","【-】","【"&amp;SUBSTITUTE(TEXT(DH7,"#,##0.00"),"-","△")&amp;"】"))</f>
        <v>【94.97】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322091</v>
      </c>
      <c r="D7" s="37">
        <v>47</v>
      </c>
      <c r="E7" s="37">
        <v>17</v>
      </c>
      <c r="F7" s="37">
        <v>8</v>
      </c>
      <c r="G7" s="37">
        <v>0</v>
      </c>
      <c r="H7" s="37" t="s">
        <v>98</v>
      </c>
      <c r="I7" s="37" t="s">
        <v>99</v>
      </c>
      <c r="J7" s="37" t="s">
        <v>100</v>
      </c>
      <c r="K7" s="37" t="s">
        <v>101</v>
      </c>
      <c r="L7" s="37" t="s">
        <v>102</v>
      </c>
      <c r="M7" s="37" t="s">
        <v>103</v>
      </c>
      <c r="N7" s="38" t="s">
        <v>104</v>
      </c>
      <c r="O7" s="38" t="s">
        <v>105</v>
      </c>
      <c r="P7" s="38">
        <v>0.06</v>
      </c>
      <c r="Q7" s="38">
        <v>116.02</v>
      </c>
      <c r="R7" s="38">
        <v>2728</v>
      </c>
      <c r="S7" s="38">
        <v>37102</v>
      </c>
      <c r="T7" s="38">
        <v>553.17999999999995</v>
      </c>
      <c r="U7" s="38">
        <v>67.069999999999993</v>
      </c>
      <c r="V7" s="38">
        <v>23</v>
      </c>
      <c r="W7" s="38">
        <v>0.12</v>
      </c>
      <c r="X7" s="38">
        <v>191.67</v>
      </c>
      <c r="Y7" s="38">
        <v>101.32</v>
      </c>
      <c r="Z7" s="38">
        <v>97.35</v>
      </c>
      <c r="AA7" s="38">
        <v>99.45</v>
      </c>
      <c r="AB7" s="38">
        <v>96.25</v>
      </c>
      <c r="AC7" s="38">
        <v>101.97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3828.29</v>
      </c>
      <c r="BG7" s="38">
        <v>2803.85</v>
      </c>
      <c r="BH7" s="38">
        <v>2661.14</v>
      </c>
      <c r="BI7" s="38">
        <v>311.24</v>
      </c>
      <c r="BJ7" s="38">
        <v>55.89</v>
      </c>
      <c r="BK7" s="38">
        <v>274.07</v>
      </c>
      <c r="BL7" s="38">
        <v>243.02</v>
      </c>
      <c r="BM7" s="38">
        <v>196.19</v>
      </c>
      <c r="BN7" s="38">
        <v>129.4</v>
      </c>
      <c r="BO7" s="38">
        <v>126.26</v>
      </c>
      <c r="BP7" s="38">
        <v>126.26</v>
      </c>
      <c r="BQ7" s="38">
        <v>20.32</v>
      </c>
      <c r="BR7" s="38">
        <v>22.27</v>
      </c>
      <c r="BS7" s="38">
        <v>35.979999999999997</v>
      </c>
      <c r="BT7" s="38">
        <v>36.31</v>
      </c>
      <c r="BU7" s="38">
        <v>37.68</v>
      </c>
      <c r="BV7" s="38">
        <v>37.06</v>
      </c>
      <c r="BW7" s="38">
        <v>41.35</v>
      </c>
      <c r="BX7" s="38">
        <v>39.07</v>
      </c>
      <c r="BY7" s="38">
        <v>38.409999999999997</v>
      </c>
      <c r="BZ7" s="38">
        <v>35.869999999999997</v>
      </c>
      <c r="CA7" s="38">
        <v>35.869999999999997</v>
      </c>
      <c r="CB7" s="38">
        <v>771.97</v>
      </c>
      <c r="CC7" s="38">
        <v>701.24</v>
      </c>
      <c r="CD7" s="38">
        <v>432.09</v>
      </c>
      <c r="CE7" s="38">
        <v>439.46</v>
      </c>
      <c r="CF7" s="38">
        <v>428.89</v>
      </c>
      <c r="CG7" s="38">
        <v>514.20000000000005</v>
      </c>
      <c r="CH7" s="38">
        <v>456.7</v>
      </c>
      <c r="CI7" s="38">
        <v>485</v>
      </c>
      <c r="CJ7" s="38">
        <v>501.56</v>
      </c>
      <c r="CK7" s="38">
        <v>528.78</v>
      </c>
      <c r="CL7" s="38">
        <v>528.78</v>
      </c>
      <c r="CM7" s="38">
        <v>14.71</v>
      </c>
      <c r="CN7" s="38">
        <v>14.71</v>
      </c>
      <c r="CO7" s="38">
        <v>17.649999999999999</v>
      </c>
      <c r="CP7" s="38">
        <v>20.59</v>
      </c>
      <c r="CQ7" s="38">
        <v>23.08</v>
      </c>
      <c r="CR7" s="38">
        <v>27.55</v>
      </c>
      <c r="CS7" s="38">
        <v>27.26</v>
      </c>
      <c r="CT7" s="38">
        <v>27.09</v>
      </c>
      <c r="CU7" s="38">
        <v>26.64</v>
      </c>
      <c r="CV7" s="38">
        <v>26.11</v>
      </c>
      <c r="CW7" s="38">
        <v>26.11</v>
      </c>
      <c r="CX7" s="38">
        <v>95</v>
      </c>
      <c r="CY7" s="38">
        <v>95.45</v>
      </c>
      <c r="CZ7" s="38">
        <v>86.36</v>
      </c>
      <c r="DA7" s="38">
        <v>95.45</v>
      </c>
      <c r="DB7" s="38">
        <v>100</v>
      </c>
      <c r="DC7" s="38">
        <v>94.87</v>
      </c>
      <c r="DD7" s="38">
        <v>94.93</v>
      </c>
      <c r="DE7" s="38">
        <v>95.1</v>
      </c>
      <c r="DF7" s="38">
        <v>95.52</v>
      </c>
      <c r="DG7" s="38">
        <v>94.97</v>
      </c>
      <c r="DH7" s="38">
        <v>94.97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2022-02-01T05:08:26Z</cp:lastPrinted>
  <dcterms:created xsi:type="dcterms:W3CDTF">2021-12-03T08:07:34Z</dcterms:created>
  <dcterms:modified xsi:type="dcterms:W3CDTF">2022-02-01T05:08:27Z</dcterms:modified>
  <cp:category/>
</cp:coreProperties>
</file>