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jhdhn03001\水道局\01.総務課\01総務課\008財務共通全般\公営企業に係る「経営比較分析表」の策定\R1分\工水\"/>
    </mc:Choice>
  </mc:AlternateContent>
  <workbookProtection workbookAlgorithmName="SHA-512" workbookHashValue="wWUnTomfiidrxR4XmqbUuA9HcfeftXHRiBfRvR0usKyFLteoZJaJ2gGIdcvYqkVZSUdrDH+ZfgO4jmFDkFWrnw==" workbookSaltValue="ic75V82Bgbw+82uD6tbeu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B10" i="5"/>
  <c r="DR10" i="5"/>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<sst xmlns="http://schemas.openxmlformats.org/spreadsheetml/2006/main" count="262" uniqueCount="107">
  <si>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</si>
  <si>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</si>
  <si>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</si>
  <si>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</si>
  <si>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</si>
  <si>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</si>
  <si>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</si>
  <si>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</si>
  <si>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</si>
  <si>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</si>
  <si>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</si>
  <si>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</si>
  <si>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</si>
  <si>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</si>
  <si>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</si>
  <si>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</si>
  <si>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</si>
  <si>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</si>
  <si>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</si>
  <si>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</si>
  <si>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</si>
  <si>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</si>
  <si>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</si>
  <si>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</si>
  <si>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</si>
  <si>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</si>
  <si>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</si>
  <si>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</si>
  <si>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</si>
  <si>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</si>
  <si>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</si>
  <si>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</si>
  <si>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</si>
  <si>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</si>
  <si>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</si>
  <si>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</si>
  <si>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</si>
  <si>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</si>
  <si>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</si>
  <si>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</si>
  <si>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</si>
  <si>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</si>
  <si>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</si>
  <si>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</si>
  <si>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</si>
  <si>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</si>
  <si>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</si>
  <si>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</si>
  <si>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</si>
  <si>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</si>
  <si>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</si>
  <si>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</si>
  <si>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</si>
  <si>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</si>
  <si>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</si>
  <si>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</si>
  <si>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</si>
  <si>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</si>
  <si>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</si>
  <si>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</si>
  <si>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</si>
  <si>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</si>
  <si>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</si>
  <si>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</si>
  <si>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</si>
  <si>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</si>
  <si>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</si>
  <si>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</si>
  <si>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</si>
  <si>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</si>
  <si>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</si>
  <si>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</si>
  <si>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</si>
  <si>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</si>
  <si>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</si>
  <si>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</si>
  <si>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</si>
  <si>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</si>
  <si>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</si>
  <si>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</si>
  <si>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</si>
  <si>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</si>
  <si>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</si>
  <si>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</si>
  <si>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</si>
  <si>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</si>
  <si>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</si>
  <si>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</si>
  <si>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322091</t>
  </si>
  <si>
    <t>46</t>
  </si>
  <si>
    <t>02</t>
  </si>
  <si>
    <t>0</t>
  </si>
  <si>
    <t>000</t>
  </si>
  <si>
    <t>島根県　雲南市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</si>
  <si>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</si>
  <si>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</si>
  <si>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</si>
  <si>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</si>
  <si>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</si>
  <si>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</si>
  <si>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</si>
  <si>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</si>
  <si>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</si>
  <si>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</si>
  <si>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工業用水道は本市の産業活動に必要なインフラのひとつであり、安定的供給を確保することにより地域振興や経済の活性化に重要な役割を果たしているため、適正な維持管理を図りながら長期的視点での安定した事業運営に努める。</t>
    <rPh sb="6" eb="8">
      <t>ホンシ</t>
    </rPh>
    <rPh sb="14" eb="16">
      <t>ヒツヨウ</t>
    </rPh>
    <rPh sb="71" eb="73">
      <t>テキセイ</t>
    </rPh>
    <rPh sb="74" eb="78">
      <t>イジカンリ</t>
    </rPh>
    <rPh sb="79" eb="80">
      <t>ハカ</t>
    </rPh>
    <phoneticPr fontId="5"/>
  </si>
  <si>
    <t>　工業用水道施設は、Ｈ7年建設の施設であり管路の耐用年数は未経過である。しかし将来的には施設の大規模修繕や更新の時期も到来するため、計画的に事業を進めていく必要がある。</t>
    <rPh sb="39" eb="42">
      <t>ショウライテキ</t>
    </rPh>
    <rPh sb="44" eb="46">
      <t>シセツ</t>
    </rPh>
    <rPh sb="47" eb="50">
      <t>ダイキボ</t>
    </rPh>
    <rPh sb="50" eb="52">
      <t>シュウゼン</t>
    </rPh>
    <rPh sb="53" eb="55">
      <t>コウシン</t>
    </rPh>
    <rPh sb="56" eb="58">
      <t>ジキ</t>
    </rPh>
    <rPh sb="59" eb="61">
      <t>トウライ</t>
    </rPh>
    <rPh sb="66" eb="69">
      <t>ケイカクテキ</t>
    </rPh>
    <rPh sb="70" eb="72">
      <t>ジギョウ</t>
    </rPh>
    <rPh sb="73" eb="74">
      <t>スス</t>
    </rPh>
    <rPh sb="78" eb="80">
      <t>ヒツヨウ</t>
    </rPh>
    <phoneticPr fontId="5"/>
  </si>
  <si>
    <t xml:space="preserve">　契約先事業所が２社であり１事業所の使用量によって経営が左右される状況である。
①経常収支比率はＨ26以降給水収益の減により欠損金を計上しているため100を下回っているが、Ｈ27以降、減価償却費、支払利息の減少などにより比率は上昇傾向であり、経営も改善する見込みである。。
②累積欠損金比率は、Ｈ26から欠損金を計上しているため上昇しているが、今後は①のとおり費用の減少などによって経営が改善し、将来的に累積欠損金は解消される見込みである。
③流動比率は給水収益の減のため近年減少傾向にある。現金など流動資産維持のため資本費平準化債の借入などの対策を講じる予定である。
④建設投資当初の施設能力に対して契約水量が大きく乖離しているため、投資に対する回収ができておらず、平均値を大きく上回っている。今後は企業債の発行をできるだけ抑制しつつ、企業債の償還に努める必要がある。
⑤給水に係る費用が水道料金で賄えていない。料金については平均より高い水準であり、費用の抑制などによって給水原価を下げる方策が重要である。
⑥極小規模施設のため経営効率が悪く、相対的に費用も多くかかることで給水原価も高くなっている。今後は維持管理費の削減に努め、供給単価（75.89円）と給水原価のギャップを埋める必要がある。
⑦⑧施設建設当初の施設能力に対し、契約水量が少なく契約率が低くなっている。施設利用率は類似団体との差はないが、契約先事業所に用水の使用を働きかけるとともに、施設の適正な管理に努める。
</t>
    <rPh sb="1" eb="3">
      <t>ケイヤク</t>
    </rPh>
    <rPh sb="3" eb="4">
      <t>サキ</t>
    </rPh>
    <rPh sb="4" eb="7">
      <t>ジギョウショ</t>
    </rPh>
    <rPh sb="9" eb="10">
      <t>シャ</t>
    </rPh>
    <rPh sb="14" eb="17">
      <t>ジギョウショ</t>
    </rPh>
    <rPh sb="18" eb="21">
      <t>シヨウリョウ</t>
    </rPh>
    <rPh sb="25" eb="27">
      <t>ケイエイ</t>
    </rPh>
    <rPh sb="28" eb="30">
      <t>サユウ</t>
    </rPh>
    <rPh sb="33" eb="35">
      <t>ジョウキョウ</t>
    </rPh>
    <rPh sb="41" eb="43">
      <t>ケイジョウ</t>
    </rPh>
    <rPh sb="43" eb="45">
      <t>シュウシ</t>
    </rPh>
    <rPh sb="45" eb="47">
      <t>ヒリツ</t>
    </rPh>
    <rPh sb="51" eb="53">
      <t>イコウ</t>
    </rPh>
    <rPh sb="53" eb="55">
      <t>キュウスイ</t>
    </rPh>
    <rPh sb="55" eb="57">
      <t>シュウエキ</t>
    </rPh>
    <rPh sb="58" eb="59">
      <t>ゲン</t>
    </rPh>
    <rPh sb="62" eb="65">
      <t>ケッソンキン</t>
    </rPh>
    <rPh sb="66" eb="68">
      <t>ケイジョウ</t>
    </rPh>
    <rPh sb="78" eb="80">
      <t>シタマワ</t>
    </rPh>
    <rPh sb="89" eb="91">
      <t>イコウ</t>
    </rPh>
    <rPh sb="92" eb="97">
      <t>ゲンカショウキャクヒ</t>
    </rPh>
    <rPh sb="98" eb="102">
      <t>シハライリソク</t>
    </rPh>
    <rPh sb="103" eb="105">
      <t>ゲンショウ</t>
    </rPh>
    <rPh sb="110" eb="112">
      <t>ヒリツ</t>
    </rPh>
    <rPh sb="113" eb="115">
      <t>ジョウショウ</t>
    </rPh>
    <rPh sb="115" eb="117">
      <t>ケイコウ</t>
    </rPh>
    <rPh sb="121" eb="123">
      <t>ケイエイ</t>
    </rPh>
    <rPh sb="124" eb="126">
      <t>カイゼン</t>
    </rPh>
    <rPh sb="128" eb="130">
      <t>ミコ</t>
    </rPh>
    <rPh sb="138" eb="140">
      <t>ルイセキ</t>
    </rPh>
    <rPh sb="140" eb="142">
      <t>ケッソン</t>
    </rPh>
    <rPh sb="142" eb="143">
      <t>キン</t>
    </rPh>
    <rPh sb="143" eb="145">
      <t>ヒリツ</t>
    </rPh>
    <rPh sb="152" eb="155">
      <t>ケッソンキン</t>
    </rPh>
    <rPh sb="156" eb="158">
      <t>ケイジョウ</t>
    </rPh>
    <rPh sb="164" eb="166">
      <t>ジョウショウ</t>
    </rPh>
    <rPh sb="172" eb="174">
      <t>コンゴ</t>
    </rPh>
    <rPh sb="180" eb="182">
      <t>ヒヨウ</t>
    </rPh>
    <rPh sb="183" eb="185">
      <t>ゲンショウ</t>
    </rPh>
    <rPh sb="191" eb="193">
      <t>ケイエイ</t>
    </rPh>
    <rPh sb="194" eb="196">
      <t>カイゼン</t>
    </rPh>
    <rPh sb="198" eb="201">
      <t>ショウライテキ</t>
    </rPh>
    <rPh sb="202" eb="204">
      <t>ルイセキ</t>
    </rPh>
    <rPh sb="204" eb="206">
      <t>ケッソン</t>
    </rPh>
    <rPh sb="206" eb="207">
      <t>キン</t>
    </rPh>
    <rPh sb="208" eb="210">
      <t>カイショウ</t>
    </rPh>
    <rPh sb="213" eb="215">
      <t>ミコ</t>
    </rPh>
    <rPh sb="222" eb="224">
      <t>リュウドウ</t>
    </rPh>
    <rPh sb="224" eb="226">
      <t>ヒリツ</t>
    </rPh>
    <rPh sb="227" eb="229">
      <t>キュウスイ</t>
    </rPh>
    <rPh sb="229" eb="231">
      <t>シュウエキ</t>
    </rPh>
    <rPh sb="232" eb="233">
      <t>ゲン</t>
    </rPh>
    <rPh sb="236" eb="238">
      <t>キンネン</t>
    </rPh>
    <rPh sb="238" eb="240">
      <t>ゲンショウ</t>
    </rPh>
    <rPh sb="240" eb="242">
      <t>ケイコウ</t>
    </rPh>
    <rPh sb="246" eb="248">
      <t>ゲンキン</t>
    </rPh>
    <rPh sb="250" eb="252">
      <t>リュウドウ</t>
    </rPh>
    <rPh sb="252" eb="254">
      <t>シサン</t>
    </rPh>
    <rPh sb="254" eb="256">
      <t>イジ</t>
    </rPh>
    <rPh sb="259" eb="266">
      <t>シホンヒヘイジュンカサイ</t>
    </rPh>
    <rPh sb="267" eb="269">
      <t>カリイレ</t>
    </rPh>
    <rPh sb="272" eb="274">
      <t>タイサク</t>
    </rPh>
    <rPh sb="275" eb="276">
      <t>コウ</t>
    </rPh>
    <rPh sb="278" eb="280">
      <t>ヨテイ</t>
    </rPh>
    <rPh sb="286" eb="288">
      <t>ケンセツ</t>
    </rPh>
    <rPh sb="288" eb="290">
      <t>トウシ</t>
    </rPh>
    <rPh sb="290" eb="292">
      <t>トウショ</t>
    </rPh>
    <rPh sb="293" eb="295">
      <t>シセツ</t>
    </rPh>
    <rPh sb="295" eb="297">
      <t>ノウリョク</t>
    </rPh>
    <rPh sb="298" eb="299">
      <t>タイ</t>
    </rPh>
    <rPh sb="301" eb="303">
      <t>ケイヤク</t>
    </rPh>
    <rPh sb="303" eb="305">
      <t>スイリョウ</t>
    </rPh>
    <rPh sb="306" eb="307">
      <t>オオ</t>
    </rPh>
    <rPh sb="309" eb="311">
      <t>カイリ</t>
    </rPh>
    <rPh sb="318" eb="320">
      <t>トウシ</t>
    </rPh>
    <rPh sb="321" eb="322">
      <t>タイ</t>
    </rPh>
    <rPh sb="324" eb="326">
      <t>カイシュウ</t>
    </rPh>
    <rPh sb="334" eb="337">
      <t>ヘイキンチ</t>
    </rPh>
    <rPh sb="338" eb="339">
      <t>オオ</t>
    </rPh>
    <rPh sb="341" eb="343">
      <t>ウワマワ</t>
    </rPh>
    <rPh sb="348" eb="350">
      <t>コンゴ</t>
    </rPh>
    <rPh sb="351" eb="353">
      <t>キギョウ</t>
    </rPh>
    <rPh sb="353" eb="354">
      <t>サイ</t>
    </rPh>
    <rPh sb="355" eb="357">
      <t>ハッコウ</t>
    </rPh>
    <rPh sb="363" eb="365">
      <t>ヨクセイ</t>
    </rPh>
    <rPh sb="369" eb="371">
      <t>キギョウ</t>
    </rPh>
    <rPh sb="371" eb="372">
      <t>サイ</t>
    </rPh>
    <rPh sb="373" eb="375">
      <t>ショウカン</t>
    </rPh>
    <rPh sb="376" eb="377">
      <t>ツト</t>
    </rPh>
    <rPh sb="379" eb="381">
      <t>ヒツヨウ</t>
    </rPh>
    <rPh sb="387" eb="389">
      <t>キュウスイ</t>
    </rPh>
    <rPh sb="390" eb="391">
      <t>カカ</t>
    </rPh>
    <rPh sb="392" eb="394">
      <t>ヒヨウ</t>
    </rPh>
    <rPh sb="395" eb="397">
      <t>スイドウ</t>
    </rPh>
    <rPh sb="397" eb="399">
      <t>リョウキン</t>
    </rPh>
    <rPh sb="400" eb="401">
      <t>マカナ</t>
    </rPh>
    <rPh sb="407" eb="409">
      <t>リョウキン</t>
    </rPh>
    <rPh sb="414" eb="416">
      <t>ヘイキン</t>
    </rPh>
    <rPh sb="418" eb="419">
      <t>タカ</t>
    </rPh>
    <rPh sb="420" eb="422">
      <t>スイジュン</t>
    </rPh>
    <rPh sb="426" eb="428">
      <t>ヒヨウ</t>
    </rPh>
    <rPh sb="429" eb="431">
      <t>ヨクセイ</t>
    </rPh>
    <rPh sb="437" eb="439">
      <t>キュウスイ</t>
    </rPh>
    <rPh sb="439" eb="441">
      <t>ゲンカ</t>
    </rPh>
    <rPh sb="442" eb="443">
      <t>サ</t>
    </rPh>
    <rPh sb="445" eb="447">
      <t>ホウサク</t>
    </rPh>
    <rPh sb="448" eb="450">
      <t>ジュウヨウ</t>
    </rPh>
    <rPh sb="456" eb="457">
      <t>キワ</t>
    </rPh>
    <rPh sb="457" eb="458">
      <t>ショウ</t>
    </rPh>
    <rPh sb="458" eb="460">
      <t>キボ</t>
    </rPh>
    <rPh sb="460" eb="462">
      <t>シセツ</t>
    </rPh>
    <rPh sb="465" eb="467">
      <t>ケイエイ</t>
    </rPh>
    <rPh sb="467" eb="469">
      <t>コウリツ</t>
    </rPh>
    <rPh sb="470" eb="471">
      <t>ワル</t>
    </rPh>
    <rPh sb="473" eb="476">
      <t>ソウタイテキ</t>
    </rPh>
    <rPh sb="477" eb="479">
      <t>ヒヨウ</t>
    </rPh>
    <rPh sb="480" eb="481">
      <t>オオ</t>
    </rPh>
    <rPh sb="488" eb="490">
      <t>キュウスイ</t>
    </rPh>
    <rPh sb="490" eb="492">
      <t>ゲンカ</t>
    </rPh>
    <rPh sb="493" eb="494">
      <t>タカ</t>
    </rPh>
    <rPh sb="501" eb="503">
      <t>コンゴ</t>
    </rPh>
    <rPh sb="504" eb="506">
      <t>イジ</t>
    </rPh>
    <rPh sb="506" eb="509">
      <t>カンリヒ</t>
    </rPh>
    <rPh sb="510" eb="512">
      <t>サクゲン</t>
    </rPh>
    <rPh sb="513" eb="514">
      <t>ツト</t>
    </rPh>
    <rPh sb="516" eb="518">
      <t>キョウキュウ</t>
    </rPh>
    <rPh sb="518" eb="520">
      <t>タンカ</t>
    </rPh>
    <rPh sb="526" eb="527">
      <t>エン</t>
    </rPh>
    <rPh sb="529" eb="531">
      <t>キュウスイ</t>
    </rPh>
    <rPh sb="531" eb="533">
      <t>ゲンカ</t>
    </rPh>
    <rPh sb="539" eb="540">
      <t>ウ</t>
    </rPh>
    <rPh sb="542" eb="544">
      <t>ヒツヨウ</t>
    </rPh>
    <rPh sb="551" eb="553">
      <t>シセツ</t>
    </rPh>
    <rPh sb="553" eb="555">
      <t>ケンセツ</t>
    </rPh>
    <rPh sb="555" eb="557">
      <t>トウショ</t>
    </rPh>
    <rPh sb="558" eb="560">
      <t>シセツ</t>
    </rPh>
    <rPh sb="560" eb="562">
      <t>ノウリョク</t>
    </rPh>
    <rPh sb="563" eb="564">
      <t>タイ</t>
    </rPh>
    <rPh sb="566" eb="568">
      <t>ケイヤク</t>
    </rPh>
    <rPh sb="568" eb="570">
      <t>スイリョウ</t>
    </rPh>
    <rPh sb="571" eb="572">
      <t>スク</t>
    </rPh>
    <rPh sb="574" eb="577">
      <t>ケイヤクリツ</t>
    </rPh>
    <rPh sb="578" eb="579">
      <t>ヒク</t>
    </rPh>
    <rPh sb="586" eb="588">
      <t>シセツ</t>
    </rPh>
    <rPh sb="588" eb="590">
      <t>リヨウ</t>
    </rPh>
    <rPh sb="590" eb="591">
      <t>リツ</t>
    </rPh>
    <rPh sb="592" eb="594">
      <t>ルイジ</t>
    </rPh>
    <rPh sb="594" eb="596">
      <t>ダンタイ</t>
    </rPh>
    <rPh sb="598" eb="599">
      <t>サ</t>
    </rPh>
    <rPh sb="604" eb="607">
      <t>ケイヤクサキ</t>
    </rPh>
    <rPh sb="607" eb="610">
      <t>ジギョウショ</t>
    </rPh>
    <rPh sb="611" eb="613">
      <t>ヨウスイ</t>
    </rPh>
    <rPh sb="614" eb="616">
      <t>シヨウ</t>
    </rPh>
    <rPh sb="617" eb="618">
      <t>ハタラ</t>
    </rPh>
    <rPh sb="627" eb="629">
      <t>シセツ</t>
    </rPh>
    <rPh sb="630" eb="632">
      <t>テキセイ</t>
    </rPh>
    <rPh sb="633" eb="635">
      <t>カンリ</t>
    </rPh>
    <rPh sb="636" eb="63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</si>
</sst>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39.33</c:v>
                </c:pt>
                <c:pt idx="1">
                  <c:v>43.43</c:v>
                </c:pt>
                <c:pt idx="2">
                  <c:v>47.23</c:v>
                </c:pt>
                <c:pt idx="3">
                  <c:v>50.89</c:v>
                </c:pt>
                <c:pt idx="4">
                  <c:v>54.12</c:v>
                </c:pt>
              </c:numCache>
            </c:numRef>
          </c:val>
          <c:extLst>
            <c:ext xmlns:c16="http://schemas.microsoft.com/office/drawing/2014/chart" uri="{C3380CC4-5D6E-409C-BE32-E72D297353CC}">
              <c16:uniqueId val="{00000000-FC92-443A-97A6-7FAD1D5CB06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FC92-443A-97A6-7FAD1D5CB06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51.64</c:v>
                </c:pt>
                <c:pt idx="2">
                  <c:v>59.55</c:v>
                </c:pt>
                <c:pt idx="3">
                  <c:v>77.09</c:v>
                </c:pt>
                <c:pt idx="4">
                  <c:v>83.66</c:v>
                </c:pt>
              </c:numCache>
            </c:numRef>
          </c:val>
          <c:extLst>
            <c:ext xmlns:c16="http://schemas.microsoft.com/office/drawing/2014/chart" uri="{C3380CC4-5D6E-409C-BE32-E72D297353CC}">
              <c16:uniqueId val="{00000000-24BB-4A71-9AE9-BCAF4ECE05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24BB-4A71-9AE9-BCAF4ECE05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68.95</c:v>
                </c:pt>
                <c:pt idx="1">
                  <c:v>77.069999999999993</c:v>
                </c:pt>
                <c:pt idx="2">
                  <c:v>88.71</c:v>
                </c:pt>
                <c:pt idx="3">
                  <c:v>88.5</c:v>
                </c:pt>
                <c:pt idx="4">
                  <c:v>95.09</c:v>
                </c:pt>
              </c:numCache>
            </c:numRef>
          </c:val>
          <c:extLst>
            <c:ext xmlns:c16="http://schemas.microsoft.com/office/drawing/2014/chart" uri="{C3380CC4-5D6E-409C-BE32-E72D297353CC}">
              <c16:uniqueId val="{00000000-F581-458D-B339-A963D0F5A5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F581-458D-B339-A963D0F5A56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B3-446E-A5AD-D2B97F3634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30B3-446E-A5AD-D2B97F3634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2.9</c:v>
                </c:pt>
                <c:pt idx="1">
                  <c:v>0</c:v>
                </c:pt>
                <c:pt idx="2">
                  <c:v>0</c:v>
                </c:pt>
                <c:pt idx="3">
                  <c:v>0</c:v>
                </c:pt>
                <c:pt idx="4">
                  <c:v>0</c:v>
                </c:pt>
              </c:numCache>
            </c:numRef>
          </c:val>
          <c:extLst>
            <c:ext xmlns:c16="http://schemas.microsoft.com/office/drawing/2014/chart" uri="{C3380CC4-5D6E-409C-BE32-E72D297353CC}">
              <c16:uniqueId val="{00000000-C524-4719-9528-42C88AC067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C524-4719-9528-42C88AC0677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561.77</c:v>
                </c:pt>
                <c:pt idx="1">
                  <c:v>490.13</c:v>
                </c:pt>
                <c:pt idx="2">
                  <c:v>445.69</c:v>
                </c:pt>
                <c:pt idx="3">
                  <c:v>397.84</c:v>
                </c:pt>
                <c:pt idx="4">
                  <c:v>386.72</c:v>
                </c:pt>
              </c:numCache>
            </c:numRef>
          </c:val>
          <c:extLst>
            <c:ext xmlns:c16="http://schemas.microsoft.com/office/drawing/2014/chart" uri="{C3380CC4-5D6E-409C-BE32-E72D297353CC}">
              <c16:uniqueId val="{00000000-E559-40DF-9E75-75B848A943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E559-40DF-9E75-75B848A943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1368.58</c:v>
                </c:pt>
                <c:pt idx="1">
                  <c:v>1098.3</c:v>
                </c:pt>
                <c:pt idx="2">
                  <c:v>924.47</c:v>
                </c:pt>
                <c:pt idx="3">
                  <c:v>918.92</c:v>
                </c:pt>
                <c:pt idx="4">
                  <c:v>860.72</c:v>
                </c:pt>
              </c:numCache>
            </c:numRef>
          </c:val>
          <c:extLst>
            <c:ext xmlns:c16="http://schemas.microsoft.com/office/drawing/2014/chart" uri="{C3380CC4-5D6E-409C-BE32-E72D297353CC}">
              <c16:uniqueId val="{00000000-DD74-4282-B6BC-8FEBD876DF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DD74-4282-B6BC-8FEBD876DF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67.989999999999995</c:v>
                </c:pt>
                <c:pt idx="1">
                  <c:v>76.44</c:v>
                </c:pt>
                <c:pt idx="2">
                  <c:v>88.39</c:v>
                </c:pt>
                <c:pt idx="3">
                  <c:v>88.15</c:v>
                </c:pt>
                <c:pt idx="4">
                  <c:v>94.88</c:v>
                </c:pt>
              </c:numCache>
            </c:numRef>
          </c:val>
          <c:extLst>
            <c:ext xmlns:c16="http://schemas.microsoft.com/office/drawing/2014/chart" uri="{C3380CC4-5D6E-409C-BE32-E72D297353CC}">
              <c16:uniqueId val="{00000000-500C-4189-94BB-DB38D17CBE3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500C-4189-94BB-DB38D17CBE3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110.27</c:v>
                </c:pt>
                <c:pt idx="1">
                  <c:v>99.14</c:v>
                </c:pt>
                <c:pt idx="2">
                  <c:v>86.58</c:v>
                </c:pt>
                <c:pt idx="3">
                  <c:v>86.25</c:v>
                </c:pt>
                <c:pt idx="4">
                  <c:v>79.94</c:v>
                </c:pt>
              </c:numCache>
            </c:numRef>
          </c:val>
          <c:extLst>
            <c:ext xmlns:c16="http://schemas.microsoft.com/office/drawing/2014/chart" uri="{C3380CC4-5D6E-409C-BE32-E72D297353CC}">
              <c16:uniqueId val="{00000000-88F5-464B-ACDF-61C97C8835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88F5-464B-ACDF-61C97C8835B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24.5</c:v>
                </c:pt>
                <c:pt idx="1">
                  <c:v>31.19</c:v>
                </c:pt>
                <c:pt idx="2">
                  <c:v>36.67</c:v>
                </c:pt>
                <c:pt idx="3">
                  <c:v>34.69</c:v>
                </c:pt>
                <c:pt idx="4">
                  <c:v>33.54</c:v>
                </c:pt>
              </c:numCache>
            </c:numRef>
          </c:val>
          <c:extLst>
            <c:ext xmlns:c16="http://schemas.microsoft.com/office/drawing/2014/chart" uri="{C3380CC4-5D6E-409C-BE32-E72D297353CC}">
              <c16:uniqueId val="{00000000-A7C8-4AEF-A864-9F2F26E95B8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A7C8-4AEF-A864-9F2F26E95B8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29.17</c:v>
                </c:pt>
                <c:pt idx="1">
                  <c:v>31.35</c:v>
                </c:pt>
                <c:pt idx="2">
                  <c:v>31.35</c:v>
                </c:pt>
                <c:pt idx="3">
                  <c:v>31.35</c:v>
                </c:pt>
                <c:pt idx="4">
                  <c:v>31.35</c:v>
                </c:pt>
              </c:numCache>
            </c:numRef>
          </c:val>
          <c:extLst>
            <c:ext xmlns:c16="http://schemas.microsoft.com/office/drawing/2014/chart" uri="{C3380CC4-5D6E-409C-BE32-E72D297353CC}">
              <c16:uniqueId val="{00000000-2C76-4BDE-863A-2BE2A147E9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2C76-4BDE-863A-2BE2A147E9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F13" zoomScale="70" zoomScaleNormal="70" workbookViewId="0">
      <selection activeCell="SM46" sqref="SM46:TA4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島根県　雲南市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5200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1744</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18.399999999999999</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1630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68.95</v>
      </c>
      <c r="Y32" s="129"/>
      <c r="Z32" s="129"/>
      <c r="AA32" s="129"/>
      <c r="AB32" s="129"/>
      <c r="AC32" s="129"/>
      <c r="AD32" s="129"/>
      <c r="AE32" s="129"/>
      <c r="AF32" s="129"/>
      <c r="AG32" s="129"/>
      <c r="AH32" s="129"/>
      <c r="AI32" s="129"/>
      <c r="AJ32" s="129"/>
      <c r="AK32" s="129"/>
      <c r="AL32" s="129"/>
      <c r="AM32" s="129"/>
      <c r="AN32" s="129"/>
      <c r="AO32" s="129"/>
      <c r="AP32" s="129"/>
      <c r="AQ32" s="130"/>
      <c r="AR32" s="128">
        <f>データ!U6</f>
        <v>77.069999999999993</v>
      </c>
      <c r="AS32" s="129"/>
      <c r="AT32" s="129"/>
      <c r="AU32" s="129"/>
      <c r="AV32" s="129"/>
      <c r="AW32" s="129"/>
      <c r="AX32" s="129"/>
      <c r="AY32" s="129"/>
      <c r="AZ32" s="129"/>
      <c r="BA32" s="129"/>
      <c r="BB32" s="129"/>
      <c r="BC32" s="129"/>
      <c r="BD32" s="129"/>
      <c r="BE32" s="129"/>
      <c r="BF32" s="129"/>
      <c r="BG32" s="129"/>
      <c r="BH32" s="129"/>
      <c r="BI32" s="129"/>
      <c r="BJ32" s="129"/>
      <c r="BK32" s="130"/>
      <c r="BL32" s="128">
        <f>データ!V6</f>
        <v>88.71</v>
      </c>
      <c r="BM32" s="129"/>
      <c r="BN32" s="129"/>
      <c r="BO32" s="129"/>
      <c r="BP32" s="129"/>
      <c r="BQ32" s="129"/>
      <c r="BR32" s="129"/>
      <c r="BS32" s="129"/>
      <c r="BT32" s="129"/>
      <c r="BU32" s="129"/>
      <c r="BV32" s="129"/>
      <c r="BW32" s="129"/>
      <c r="BX32" s="129"/>
      <c r="BY32" s="129"/>
      <c r="BZ32" s="129"/>
      <c r="CA32" s="129"/>
      <c r="CB32" s="129"/>
      <c r="CC32" s="129"/>
      <c r="CD32" s="129"/>
      <c r="CE32" s="130"/>
      <c r="CF32" s="128">
        <f>データ!W6</f>
        <v>88.5</v>
      </c>
      <c r="CG32" s="129"/>
      <c r="CH32" s="129"/>
      <c r="CI32" s="129"/>
      <c r="CJ32" s="129"/>
      <c r="CK32" s="129"/>
      <c r="CL32" s="129"/>
      <c r="CM32" s="129"/>
      <c r="CN32" s="129"/>
      <c r="CO32" s="129"/>
      <c r="CP32" s="129"/>
      <c r="CQ32" s="129"/>
      <c r="CR32" s="129"/>
      <c r="CS32" s="129"/>
      <c r="CT32" s="129"/>
      <c r="CU32" s="129"/>
      <c r="CV32" s="129"/>
      <c r="CW32" s="129"/>
      <c r="CX32" s="129"/>
      <c r="CY32" s="130"/>
      <c r="CZ32" s="128">
        <f>データ!X6</f>
        <v>95.09</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51.64</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59.55</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77.09</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83.66</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561.77</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490.13</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445.69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397.84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386.72</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1368.58</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1098.3</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924.47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918.92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860.72</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118.03</v>
      </c>
      <c r="Y33" s="129"/>
      <c r="Z33" s="129"/>
      <c r="AA33" s="129"/>
      <c r="AB33" s="129"/>
      <c r="AC33" s="129"/>
      <c r="AD33" s="129"/>
      <c r="AE33" s="129"/>
      <c r="AF33" s="129"/>
      <c r="AG33" s="129"/>
      <c r="AH33" s="129"/>
      <c r="AI33" s="129"/>
      <c r="AJ33" s="129"/>
      <c r="AK33" s="129"/>
      <c r="AL33" s="129"/>
      <c r="AM33" s="129"/>
      <c r="AN33" s="129"/>
      <c r="AO33" s="129"/>
      <c r="AP33" s="129"/>
      <c r="AQ33" s="130"/>
      <c r="AR33" s="128">
        <f>データ!Z6</f>
        <v>120</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101.87</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115.82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742.59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549.77</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430.97</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536.28</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67.989999999999995</v>
      </c>
      <c r="Y55" s="129"/>
      <c r="Z55" s="129"/>
      <c r="AA55" s="129"/>
      <c r="AB55" s="129"/>
      <c r="AC55" s="129"/>
      <c r="AD55" s="129"/>
      <c r="AE55" s="129"/>
      <c r="AF55" s="129"/>
      <c r="AG55" s="129"/>
      <c r="AH55" s="129"/>
      <c r="AI55" s="129"/>
      <c r="AJ55" s="129"/>
      <c r="AK55" s="129"/>
      <c r="AL55" s="129"/>
      <c r="AM55" s="129"/>
      <c r="AN55" s="129"/>
      <c r="AO55" s="129"/>
      <c r="AP55" s="129"/>
      <c r="AQ55" s="130"/>
      <c r="AR55" s="128">
        <f>データ!BM6</f>
        <v>76.44</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88.39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88.15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94.88</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110.27</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99.14</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86.58</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86.25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79.94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24.5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31.19</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36.67</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34.69</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33.54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29.17</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31.35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31.35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31.35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31.35</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100.16</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100.54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42.5</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42.19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35.909999999999997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35.54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52.54</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50.81</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39.33</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43.43</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47.23</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50.89</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54.12</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2.9</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53.92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53.32</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53.49</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54.3</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3.4</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3.56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3.46</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4.66</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0.19</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0.06</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0.02</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ipzlgQmftwjMLs+oPO7c91uVqY3gG89TK56M07ARN0ctfi/3KMQEDnT5heFbp8ahpYe49vRacGB0T9Gb03Q9zg==" saltValue="qetF40a8oYV8KY0CLLpznw=="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68.95</v>
      </c>
      <c r="U6" s="52">
        <f>U7</f>
        <v>77.069999999999993</v>
      </c>
      <c r="V6" s="52">
        <f>V7</f>
        <v>88.71</v>
      </c>
      <c r="W6" s="52">
        <f>W7</f>
        <v>88.5</v>
      </c>
      <c r="X6" s="52">
        <f t="shared" si="3"/>
        <v>95.09</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51.64</v>
      </c>
      <c r="AG6" s="52">
        <f>AG7</f>
        <v>59.55</v>
      </c>
      <c r="AH6" s="52">
        <f>AH7</f>
        <v>77.09</v>
      </c>
      <c r="AI6" s="52">
        <f t="shared" si="3"/>
        <v>83.66</v>
      </c>
      <c r="AJ6" s="52">
        <f t="shared" si="3"/>
        <v>101.87</v>
      </c>
      <c r="AK6" s="52">
        <f t="shared" si="3"/>
        <v>115.82</v>
      </c>
      <c r="AL6" s="52">
        <f t="shared" si="3"/>
        <v>118.97</v>
      </c>
      <c r="AM6" s="52">
        <f t="shared" si="3"/>
        <v>121.15</v>
      </c>
      <c r="AN6" s="52">
        <f t="shared" si="3"/>
        <v>125.8</v>
      </c>
      <c r="AO6" s="50" t="str">
        <f>IF(AO7="-","【-】","【"&amp;SUBSTITUTE(TEXT(AO7,"#,##0.00"),"-","△")&amp;"】")</f>
        <v>【25.49】</v>
      </c>
      <c r="AP6" s="52">
        <f t="shared" si="3"/>
        <v>561.77</v>
      </c>
      <c r="AQ6" s="52">
        <f>AQ7</f>
        <v>490.13</v>
      </c>
      <c r="AR6" s="52">
        <f>AR7</f>
        <v>445.69</v>
      </c>
      <c r="AS6" s="52">
        <f>AS7</f>
        <v>397.84</v>
      </c>
      <c r="AT6" s="52">
        <f t="shared" si="3"/>
        <v>386.72</v>
      </c>
      <c r="AU6" s="52">
        <f t="shared" si="3"/>
        <v>742.59</v>
      </c>
      <c r="AV6" s="52">
        <f t="shared" si="3"/>
        <v>549.77</v>
      </c>
      <c r="AW6" s="52">
        <f t="shared" si="3"/>
        <v>730.25</v>
      </c>
      <c r="AX6" s="52">
        <f t="shared" si="3"/>
        <v>868.31</v>
      </c>
      <c r="AY6" s="52">
        <f t="shared" si="3"/>
        <v>732.52</v>
      </c>
      <c r="AZ6" s="50" t="str">
        <f>IF(AZ7="-","【-】","【"&amp;SUBSTITUTE(TEXT(AZ7,"#,##0.00"),"-","△")&amp;"】")</f>
        <v>【420.52】</v>
      </c>
      <c r="BA6" s="52">
        <f t="shared" si="3"/>
        <v>1368.58</v>
      </c>
      <c r="BB6" s="52">
        <f>BB7</f>
        <v>1098.3</v>
      </c>
      <c r="BC6" s="52">
        <f>BC7</f>
        <v>924.47</v>
      </c>
      <c r="BD6" s="52">
        <f>BD7</f>
        <v>918.92</v>
      </c>
      <c r="BE6" s="52">
        <f t="shared" si="3"/>
        <v>860.72</v>
      </c>
      <c r="BF6" s="52">
        <f t="shared" si="3"/>
        <v>430.97</v>
      </c>
      <c r="BG6" s="52">
        <f t="shared" si="3"/>
        <v>536.28</v>
      </c>
      <c r="BH6" s="52">
        <f t="shared" si="3"/>
        <v>514.66</v>
      </c>
      <c r="BI6" s="52">
        <f t="shared" si="3"/>
        <v>504.81</v>
      </c>
      <c r="BJ6" s="52">
        <f t="shared" si="3"/>
        <v>498.01</v>
      </c>
      <c r="BK6" s="50" t="str">
        <f>IF(BK7="-","【-】","【"&amp;SUBSTITUTE(TEXT(BK7,"#,##0.00"),"-","△")&amp;"】")</f>
        <v>【238.81】</v>
      </c>
      <c r="BL6" s="52">
        <f t="shared" si="3"/>
        <v>67.989999999999995</v>
      </c>
      <c r="BM6" s="52">
        <f>BM7</f>
        <v>76.44</v>
      </c>
      <c r="BN6" s="52">
        <f>BN7</f>
        <v>88.39</v>
      </c>
      <c r="BO6" s="52">
        <f>BO7</f>
        <v>88.15</v>
      </c>
      <c r="BP6" s="52">
        <f t="shared" si="3"/>
        <v>94.88</v>
      </c>
      <c r="BQ6" s="52">
        <f t="shared" si="3"/>
        <v>100.16</v>
      </c>
      <c r="BR6" s="52">
        <f t="shared" si="3"/>
        <v>100.54</v>
      </c>
      <c r="BS6" s="52">
        <f t="shared" si="3"/>
        <v>95.99</v>
      </c>
      <c r="BT6" s="52">
        <f t="shared" si="3"/>
        <v>94.91</v>
      </c>
      <c r="BU6" s="52">
        <f t="shared" si="3"/>
        <v>90.22</v>
      </c>
      <c r="BV6" s="50" t="str">
        <f>IF(BV7="-","【-】","【"&amp;SUBSTITUTE(TEXT(BV7,"#,##0.00"),"-","△")&amp;"】")</f>
        <v>【115.00】</v>
      </c>
      <c r="BW6" s="52">
        <f t="shared" si="3"/>
        <v>110.27</v>
      </c>
      <c r="BX6" s="52">
        <f>BX7</f>
        <v>99.14</v>
      </c>
      <c r="BY6" s="52">
        <f>BY7</f>
        <v>86.58</v>
      </c>
      <c r="BZ6" s="52">
        <f>BZ7</f>
        <v>86.25</v>
      </c>
      <c r="CA6" s="52">
        <f t="shared" si="3"/>
        <v>79.94</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24.5</v>
      </c>
      <c r="CI6" s="52">
        <f>CI7</f>
        <v>31.19</v>
      </c>
      <c r="CJ6" s="52">
        <f>CJ7</f>
        <v>36.67</v>
      </c>
      <c r="CK6" s="52">
        <f>CK7</f>
        <v>34.69</v>
      </c>
      <c r="CL6" s="52">
        <f t="shared" si="5"/>
        <v>33.54</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29.17</v>
      </c>
      <c r="CT6" s="52">
        <f>CT7</f>
        <v>31.35</v>
      </c>
      <c r="CU6" s="52">
        <f>CU7</f>
        <v>31.35</v>
      </c>
      <c r="CV6" s="52">
        <f>CV7</f>
        <v>31.35</v>
      </c>
      <c r="CW6" s="52">
        <f t="shared" si="6"/>
        <v>31.35</v>
      </c>
      <c r="CX6" s="52">
        <f t="shared" si="6"/>
        <v>52.54</v>
      </c>
      <c r="CY6" s="52">
        <f t="shared" si="6"/>
        <v>50.81</v>
      </c>
      <c r="CZ6" s="52">
        <f t="shared" si="6"/>
        <v>50.28</v>
      </c>
      <c r="DA6" s="52">
        <f t="shared" si="6"/>
        <v>51.42</v>
      </c>
      <c r="DB6" s="52">
        <f t="shared" si="6"/>
        <v>50.9</v>
      </c>
      <c r="DC6" s="50" t="str">
        <f>IF(DC7="-","【-】","【"&amp;SUBSTITUTE(TEXT(DC7,"#,##0.00"),"-","△")&amp;"】")</f>
        <v>【77.39】</v>
      </c>
      <c r="DD6" s="52">
        <f t="shared" ref="DD6:DM6" si="7">DD7</f>
        <v>39.33</v>
      </c>
      <c r="DE6" s="52">
        <f>DE7</f>
        <v>43.43</v>
      </c>
      <c r="DF6" s="52">
        <f>DF7</f>
        <v>47.23</v>
      </c>
      <c r="DG6" s="52">
        <f>DG7</f>
        <v>50.89</v>
      </c>
      <c r="DH6" s="52">
        <f t="shared" si="7"/>
        <v>54.12</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2.9</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c r="A7"/>
      <c r="B7" s="54" t="s">
        <v>87</v>
      </c>
      <c r="C7" s="54" t="s">
        <v>88</v>
      </c>
      <c r="D7" s="54" t="s">
        <v>89</v>
      </c>
      <c r="E7" s="54" t="s">
        <v>90</v>
      </c>
      <c r="F7" s="54" t="s">
        <v>91</v>
      </c>
      <c r="G7" s="54" t="s">
        <v>92</v>
      </c>
      <c r="H7" s="54" t="s">
        <v>93</v>
      </c>
      <c r="I7" s="54" t="s">
        <v>94</v>
      </c>
      <c r="J7" s="54" t="s">
        <v>95</v>
      </c>
      <c r="K7" s="55">
        <v>5200</v>
      </c>
      <c r="L7" s="54" t="s">
        <v>96</v>
      </c>
      <c r="M7" s="55">
        <v>1</v>
      </c>
      <c r="N7" s="55">
        <v>1744</v>
      </c>
      <c r="O7" s="56" t="s">
        <v>97</v>
      </c>
      <c r="P7" s="56">
        <v>18.399999999999999</v>
      </c>
      <c r="Q7" s="55">
        <v>2</v>
      </c>
      <c r="R7" s="55">
        <v>1630</v>
      </c>
      <c r="S7" s="54" t="s">
        <v>98</v>
      </c>
      <c r="T7" s="57">
        <v>68.95</v>
      </c>
      <c r="U7" s="57">
        <v>77.069999999999993</v>
      </c>
      <c r="V7" s="57">
        <v>88.71</v>
      </c>
      <c r="W7" s="57">
        <v>88.5</v>
      </c>
      <c r="X7" s="57">
        <v>95.09</v>
      </c>
      <c r="Y7" s="57">
        <v>118.03</v>
      </c>
      <c r="Z7" s="57">
        <v>120</v>
      </c>
      <c r="AA7" s="57">
        <v>113.67</v>
      </c>
      <c r="AB7" s="57">
        <v>110.79</v>
      </c>
      <c r="AC7" s="58">
        <v>108.76</v>
      </c>
      <c r="AD7" s="57">
        <v>119.03</v>
      </c>
      <c r="AE7" s="57">
        <v>0</v>
      </c>
      <c r="AF7" s="57">
        <v>51.64</v>
      </c>
      <c r="AG7" s="57">
        <v>59.55</v>
      </c>
      <c r="AH7" s="57">
        <v>77.09</v>
      </c>
      <c r="AI7" s="57">
        <v>83.66</v>
      </c>
      <c r="AJ7" s="57">
        <v>101.87</v>
      </c>
      <c r="AK7" s="57">
        <v>115.82</v>
      </c>
      <c r="AL7" s="57">
        <v>118.97</v>
      </c>
      <c r="AM7" s="57">
        <v>121.15</v>
      </c>
      <c r="AN7" s="57">
        <v>125.8</v>
      </c>
      <c r="AO7" s="57">
        <v>25.49</v>
      </c>
      <c r="AP7" s="57">
        <v>561.77</v>
      </c>
      <c r="AQ7" s="57">
        <v>490.13</v>
      </c>
      <c r="AR7" s="57">
        <v>445.69</v>
      </c>
      <c r="AS7" s="57">
        <v>397.84</v>
      </c>
      <c r="AT7" s="57">
        <v>386.72</v>
      </c>
      <c r="AU7" s="57">
        <v>742.59</v>
      </c>
      <c r="AV7" s="57">
        <v>549.77</v>
      </c>
      <c r="AW7" s="57">
        <v>730.25</v>
      </c>
      <c r="AX7" s="57">
        <v>868.31</v>
      </c>
      <c r="AY7" s="57">
        <v>732.52</v>
      </c>
      <c r="AZ7" s="57">
        <v>420.52</v>
      </c>
      <c r="BA7" s="57">
        <v>1368.58</v>
      </c>
      <c r="BB7" s="57">
        <v>1098.3</v>
      </c>
      <c r="BC7" s="57">
        <v>924.47</v>
      </c>
      <c r="BD7" s="57">
        <v>918.92</v>
      </c>
      <c r="BE7" s="57">
        <v>860.72</v>
      </c>
      <c r="BF7" s="57">
        <v>430.97</v>
      </c>
      <c r="BG7" s="57">
        <v>536.28</v>
      </c>
      <c r="BH7" s="57">
        <v>514.66</v>
      </c>
      <c r="BI7" s="57">
        <v>504.81</v>
      </c>
      <c r="BJ7" s="57">
        <v>498.01</v>
      </c>
      <c r="BK7" s="57">
        <v>238.81</v>
      </c>
      <c r="BL7" s="57">
        <v>67.989999999999995</v>
      </c>
      <c r="BM7" s="57">
        <v>76.44</v>
      </c>
      <c r="BN7" s="57">
        <v>88.39</v>
      </c>
      <c r="BO7" s="57">
        <v>88.15</v>
      </c>
      <c r="BP7" s="57">
        <v>94.88</v>
      </c>
      <c r="BQ7" s="57">
        <v>100.16</v>
      </c>
      <c r="BR7" s="57">
        <v>100.54</v>
      </c>
      <c r="BS7" s="57">
        <v>95.99</v>
      </c>
      <c r="BT7" s="57">
        <v>94.91</v>
      </c>
      <c r="BU7" s="57">
        <v>90.22</v>
      </c>
      <c r="BV7" s="57">
        <v>115</v>
      </c>
      <c r="BW7" s="57">
        <v>110.27</v>
      </c>
      <c r="BX7" s="57">
        <v>99.14</v>
      </c>
      <c r="BY7" s="57">
        <v>86.58</v>
      </c>
      <c r="BZ7" s="57">
        <v>86.25</v>
      </c>
      <c r="CA7" s="57">
        <v>79.94</v>
      </c>
      <c r="CB7" s="57">
        <v>42.5</v>
      </c>
      <c r="CC7" s="57">
        <v>42.19</v>
      </c>
      <c r="CD7" s="57">
        <v>44.55</v>
      </c>
      <c r="CE7" s="57">
        <v>47.36</v>
      </c>
      <c r="CF7" s="57">
        <v>49.94</v>
      </c>
      <c r="CG7" s="57">
        <v>18.600000000000001</v>
      </c>
      <c r="CH7" s="57">
        <v>24.5</v>
      </c>
      <c r="CI7" s="57">
        <v>31.19</v>
      </c>
      <c r="CJ7" s="57">
        <v>36.67</v>
      </c>
      <c r="CK7" s="57">
        <v>34.69</v>
      </c>
      <c r="CL7" s="57">
        <v>33.54</v>
      </c>
      <c r="CM7" s="57">
        <v>35.909999999999997</v>
      </c>
      <c r="CN7" s="57">
        <v>35.54</v>
      </c>
      <c r="CO7" s="57">
        <v>35.24</v>
      </c>
      <c r="CP7" s="57">
        <v>35.22</v>
      </c>
      <c r="CQ7" s="57">
        <v>34.92</v>
      </c>
      <c r="CR7" s="57">
        <v>55.21</v>
      </c>
      <c r="CS7" s="57">
        <v>29.17</v>
      </c>
      <c r="CT7" s="57">
        <v>31.35</v>
      </c>
      <c r="CU7" s="57">
        <v>31.35</v>
      </c>
      <c r="CV7" s="57">
        <v>31.35</v>
      </c>
      <c r="CW7" s="57">
        <v>31.35</v>
      </c>
      <c r="CX7" s="57">
        <v>52.54</v>
      </c>
      <c r="CY7" s="57">
        <v>50.81</v>
      </c>
      <c r="CZ7" s="57">
        <v>50.28</v>
      </c>
      <c r="DA7" s="57">
        <v>51.42</v>
      </c>
      <c r="DB7" s="57">
        <v>50.9</v>
      </c>
      <c r="DC7" s="57">
        <v>77.39</v>
      </c>
      <c r="DD7" s="57">
        <v>39.33</v>
      </c>
      <c r="DE7" s="57">
        <v>43.43</v>
      </c>
      <c r="DF7" s="57">
        <v>47.23</v>
      </c>
      <c r="DG7" s="57">
        <v>50.89</v>
      </c>
      <c r="DH7" s="57">
        <v>54.12</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2.9</v>
      </c>
      <c r="EA7" s="57">
        <v>0</v>
      </c>
      <c r="EB7" s="57">
        <v>0</v>
      </c>
      <c r="EC7" s="57">
        <v>0</v>
      </c>
      <c r="ED7" s="57">
        <v>0</v>
      </c>
      <c r="EE7" s="57">
        <v>0.19</v>
      </c>
      <c r="EF7" s="57">
        <v>0.06</v>
      </c>
      <c r="EG7" s="57">
        <v>0.13</v>
      </c>
      <c r="EH7" s="57">
        <v>0.02</v>
      </c>
      <c r="EI7" s="57">
        <v>0.06</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68.95</v>
      </c>
      <c r="V11" s="65">
        <f>IF(U6="-",NA(),U6)</f>
        <v>77.069999999999993</v>
      </c>
      <c r="W11" s="65">
        <f>IF(V6="-",NA(),V6)</f>
        <v>88.71</v>
      </c>
      <c r="X11" s="65">
        <f>IF(W6="-",NA(),W6)</f>
        <v>88.5</v>
      </c>
      <c r="Y11" s="65">
        <f>IF(X6="-",NA(),X6)</f>
        <v>95.09</v>
      </c>
      <c r="AE11" s="64" t="s">
        <v>23</v>
      </c>
      <c r="AF11" s="65">
        <f>IF(AE6="-",NA(),AE6)</f>
        <v>0</v>
      </c>
      <c r="AG11" s="65">
        <f>IF(AF6="-",NA(),AF6)</f>
        <v>51.64</v>
      </c>
      <c r="AH11" s="65">
        <f>IF(AG6="-",NA(),AG6)</f>
        <v>59.55</v>
      </c>
      <c r="AI11" s="65">
        <f>IF(AH6="-",NA(),AH6)</f>
        <v>77.09</v>
      </c>
      <c r="AJ11" s="65">
        <f>IF(AI6="-",NA(),AI6)</f>
        <v>83.66</v>
      </c>
      <c r="AP11" s="64" t="s">
        <v>23</v>
      </c>
      <c r="AQ11" s="65">
        <f>IF(AP6="-",NA(),AP6)</f>
        <v>561.77</v>
      </c>
      <c r="AR11" s="65">
        <f>IF(AQ6="-",NA(),AQ6)</f>
        <v>490.13</v>
      </c>
      <c r="AS11" s="65">
        <f>IF(AR6="-",NA(),AR6)</f>
        <v>445.69</v>
      </c>
      <c r="AT11" s="65">
        <f>IF(AS6="-",NA(),AS6)</f>
        <v>397.84</v>
      </c>
      <c r="AU11" s="65">
        <f>IF(AT6="-",NA(),AT6)</f>
        <v>386.72</v>
      </c>
      <c r="BA11" s="64" t="s">
        <v>23</v>
      </c>
      <c r="BB11" s="65">
        <f>IF(BA6="-",NA(),BA6)</f>
        <v>1368.58</v>
      </c>
      <c r="BC11" s="65">
        <f>IF(BB6="-",NA(),BB6)</f>
        <v>1098.3</v>
      </c>
      <c r="BD11" s="65">
        <f>IF(BC6="-",NA(),BC6)</f>
        <v>924.47</v>
      </c>
      <c r="BE11" s="65">
        <f>IF(BD6="-",NA(),BD6)</f>
        <v>918.92</v>
      </c>
      <c r="BF11" s="65">
        <f>IF(BE6="-",NA(),BE6)</f>
        <v>860.72</v>
      </c>
      <c r="BL11" s="64" t="s">
        <v>23</v>
      </c>
      <c r="BM11" s="65">
        <f>IF(BL6="-",NA(),BL6)</f>
        <v>67.989999999999995</v>
      </c>
      <c r="BN11" s="65">
        <f>IF(BM6="-",NA(),BM6)</f>
        <v>76.44</v>
      </c>
      <c r="BO11" s="65">
        <f>IF(BN6="-",NA(),BN6)</f>
        <v>88.39</v>
      </c>
      <c r="BP11" s="65">
        <f>IF(BO6="-",NA(),BO6)</f>
        <v>88.15</v>
      </c>
      <c r="BQ11" s="65">
        <f>IF(BP6="-",NA(),BP6)</f>
        <v>94.88</v>
      </c>
      <c r="BW11" s="64" t="s">
        <v>23</v>
      </c>
      <c r="BX11" s="65">
        <f>IF(BW6="-",NA(),BW6)</f>
        <v>110.27</v>
      </c>
      <c r="BY11" s="65">
        <f>IF(BX6="-",NA(),BX6)</f>
        <v>99.14</v>
      </c>
      <c r="BZ11" s="65">
        <f>IF(BY6="-",NA(),BY6)</f>
        <v>86.58</v>
      </c>
      <c r="CA11" s="65">
        <f>IF(BZ6="-",NA(),BZ6)</f>
        <v>86.25</v>
      </c>
      <c r="CB11" s="65">
        <f>IF(CA6="-",NA(),CA6)</f>
        <v>79.94</v>
      </c>
      <c r="CH11" s="64" t="s">
        <v>23</v>
      </c>
      <c r="CI11" s="65">
        <f>IF(CH6="-",NA(),CH6)</f>
        <v>24.5</v>
      </c>
      <c r="CJ11" s="65">
        <f>IF(CI6="-",NA(),CI6)</f>
        <v>31.19</v>
      </c>
      <c r="CK11" s="65">
        <f>IF(CJ6="-",NA(),CJ6)</f>
        <v>36.67</v>
      </c>
      <c r="CL11" s="65">
        <f>IF(CK6="-",NA(),CK6)</f>
        <v>34.69</v>
      </c>
      <c r="CM11" s="65">
        <f>IF(CL6="-",NA(),CL6)</f>
        <v>33.54</v>
      </c>
      <c r="CS11" s="64" t="s">
        <v>23</v>
      </c>
      <c r="CT11" s="65">
        <f>IF(CS6="-",NA(),CS6)</f>
        <v>29.17</v>
      </c>
      <c r="CU11" s="65">
        <f>IF(CT6="-",NA(),CT6)</f>
        <v>31.35</v>
      </c>
      <c r="CV11" s="65">
        <f>IF(CU6="-",NA(),CU6)</f>
        <v>31.35</v>
      </c>
      <c r="CW11" s="65">
        <f>IF(CV6="-",NA(),CV6)</f>
        <v>31.35</v>
      </c>
      <c r="CX11" s="65">
        <f>IF(CW6="-",NA(),CW6)</f>
        <v>31.35</v>
      </c>
      <c r="DD11" s="64" t="s">
        <v>23</v>
      </c>
      <c r="DE11" s="65">
        <f>IF(DD6="-",NA(),DD6)</f>
        <v>39.33</v>
      </c>
      <c r="DF11" s="65">
        <f>IF(DE6="-",NA(),DE6)</f>
        <v>43.43</v>
      </c>
      <c r="DG11" s="65">
        <f>IF(DF6="-",NA(),DF6)</f>
        <v>47.23</v>
      </c>
      <c r="DH11" s="65">
        <f>IF(DG6="-",NA(),DG6)</f>
        <v>50.89</v>
      </c>
      <c r="DI11" s="65">
        <f>IF(DH6="-",NA(),DH6)</f>
        <v>54.12</v>
      </c>
      <c r="DO11" s="64" t="s">
        <v>23</v>
      </c>
      <c r="DP11" s="65">
        <f>IF(DO6="-",NA(),DO6)</f>
        <v>0</v>
      </c>
      <c r="DQ11" s="65">
        <f>IF(DP6="-",NA(),DP6)</f>
        <v>0</v>
      </c>
      <c r="DR11" s="65">
        <f>IF(DQ6="-",NA(),DQ6)</f>
        <v>0</v>
      </c>
      <c r="DS11" s="65">
        <f>IF(DR6="-",NA(),DR6)</f>
        <v>0</v>
      </c>
      <c r="DT11" s="65">
        <f>IF(DS6="-",NA(),DS6)</f>
        <v>0</v>
      </c>
      <c r="DZ11" s="64" t="s">
        <v>23</v>
      </c>
      <c r="EA11" s="65">
        <f>IF(DZ6="-",NA(),DZ6)</f>
        <v>2.9</v>
      </c>
      <c r="EB11" s="65">
        <f>IF(EA6="-",NA(),EA6)</f>
        <v>0</v>
      </c>
      <c r="EC11" s="65">
        <f>IF(EB6="-",NA(),EB6)</f>
        <v>0</v>
      </c>
      <c r="ED11" s="65">
        <f>IF(EC6="-",NA(),EC6)</f>
        <v>0</v>
      </c>
      <c r="EE11" s="65">
        <f>IF(ED6="-",NA(),ED6)</f>
        <v>0</v>
      </c>
    </row>
    <row r="12" spans="1:140">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2021-01-28T02:42:46Z</cp:lastPrinted>
  <dcterms:created xsi:type="dcterms:W3CDTF">2020-12-04T03:43:05Z</dcterms:created>
  <dcterms:modified xsi:type="dcterms:W3CDTF">2021-01-28T02:45:29Z</dcterms:modified>
  <cp:category/>
</cp:coreProperties>
</file>