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総務課\01総務課\008財務共通全般\公営企業に係る「経営比較分析表」の策定等について\H29分\下水\"/>
    </mc:Choice>
  </mc:AlternateContent>
  <workbookProtection workbookAlgorithmName="SHA-512" workbookHashValue="YNQLT8ZhYAuqaL6KxHeOFQz7WItyZf988o/tnAUkuvLR256q7UGRajHXKXvh7KL+AXErmCVDnZgAG1pzdNKYbg==" workbookSaltValue="GKlfyLVRpG3G+BftGLOi2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<sst xmlns="http://schemas.openxmlformats.org/spreadsheetml/2006/main" count="240" uniqueCount="127">
  <si>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</si>
  <si>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</si>
  <si>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</si>
  <si>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</si>
  <si>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</si>
  <si>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</si>
  <si>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</si>
  <si>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</si>
  <si>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</si>
  <si>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</si>
  <si>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</si>
  <si>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</si>
  <si>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</si>
  <si>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</si>
  <si>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</si>
  <si>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</si>
  <si>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</si>
  <si>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</si>
  <si>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</si>
  <si>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</si>
  <si>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</si>
  <si>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</si>
  <si>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</si>
  <si>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</si>
  <si>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</si>
  <si>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</si>
  <si>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</si>
  <si>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</si>
  <si>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</si>
  <si>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</si>
  <si>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</si>
  <si>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</si>
  <si>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</si>
  <si>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</si>
  <si>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</si>
  <si>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</si>
  <si>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</si>
  <si>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</si>
  <si>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</si>
  <si>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</si>
  <si>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</si>
  <si>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</si>
  <si>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</si>
  <si>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</si>
  <si>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</si>
  <si>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</si>
  <si>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</si>
  <si>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</si>
  <si>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</si>
  <si>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</si>
  <si>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</si>
  <si>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</si>
  <si>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</si>
  <si>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</si>
  <si>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</si>
  <si>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</si>
  <si>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</si>
  <si>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</si>
  <si>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</si>
  <si>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</si>
  <si>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</si>
  <si>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</si>
  <si>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</si>
  <si>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</si>
  <si>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</si>
  <si>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</si>
  <si>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</si>
  <si>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</si>
  <si>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</si>
  <si>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</si>
  <si>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</si>
  <si>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</si>
  <si>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</si>
  <si>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</si>
  <si>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</si>
  <si>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</si>
  <si>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</si>
  <si>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</si>
  <si>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</si>
  <si>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</si>
  <si>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</si>
  <si>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</si>
  <si>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</si>
  <si>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</si>
  <si>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</si>
  <si>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</si>
  <si>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</si>
  <si>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</si>
  <si>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</si>
  <si>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</si>
  <si>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</si>
  <si>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</si>
  <si>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</si>
  <si>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</si>
  <si>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</si>
  <si>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</si>
  <si>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</si>
  <si>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</si>
  <si>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</si>
  <si>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</si>
  <si>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</si>
  <si>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</si>
  <si>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</si>
  <si>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</si>
  <si>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</si>
  <si>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</si>
  <si>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</si>
  <si>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</si>
  <si>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</si>
  <si>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</si>
  <si>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</si>
  <si>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</si>
  <si>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</si>
  <si>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</si>
  <si>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</si>
  <si>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</si>
  <si>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</si>
  <si>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</si>
  <si>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</si>
  <si>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</si>
  <si>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</si>
  <si>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</si>
  <si>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</si>
  <si>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</si>
  <si>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一層の経営健全化が求められることから、水洗化率の向上により、有収水量の増加と使用料収入を確保するとともに、使用料収入が適正な水準より低いことにより、収入が不足しているため、適正な使用料水準に設定するよう努める必要がある。
維持管理の効率化（施設の統廃合、事業委託等による維持管理経費の削減）を検討し、経営基盤の強化を図り、持続可能な事業経営を行う必要がある。
また、経営の透明性を向上させるため公営企業会計の適用について検討を行う。</t>
    <phoneticPr fontId="4"/>
  </si>
  <si>
    <t>①収益的収支比率
　料金収入や一般会計からの繰入金等の総収益で総費用と地方債償還金を加えた費用を賄えていない。また、総収益の大半は一般会計からの繰入金に依存している状態である。
④企業債残高対事業規模比率
　料金収入に対する企業債残高の割合が類似団体の平均値を上回り、事業規模に対し投資規模が大きい。
⑤経費回収率
　汚水処理費の増加に伴い、使用料で回収すべき経費をほとんど使用料で賄えていない状況であり、比率は上がったものの類似団体より下回っている。
⑥汚水処理原価
　汚水処理費の増加に伴い、有収水量１㎥あたりの汚水処理費用が増加し、類似団体の平均値に対して効率的な汚水処理が実施できているといえない状態である。
⑦施設利用率
　施設の対応可能な処理能力に対する一日平均処理水量の割合は近年横ばいであるが、類似団体の平均値に対して上回っている。
⑧水洗化率
　水洗便所を設置して汚水処理している人口の割合が類似団体の平均値を上回っているが、100％に近づけるよう水洗化率の向上の取組が必要である</t>
    <rPh sb="206" eb="207">
      <t>ア</t>
    </rPh>
    <rPh sb="213" eb="215">
      <t>ルイジ</t>
    </rPh>
    <rPh sb="215" eb="217">
      <t>ダンタイ</t>
    </rPh>
    <rPh sb="219" eb="221">
      <t>シタマワ</t>
    </rPh>
    <rPh sb="345" eb="347">
      <t>キンネン</t>
    </rPh>
    <rPh sb="347" eb="348">
      <t>ヨコ</t>
    </rPh>
    <rPh sb="367" eb="369">
      <t>ウワマワ</t>
    </rPh>
    <phoneticPr fontId="4"/>
  </si>
  <si>
    <t>　最適整備構想に基づき計画的に更新改築をしているが、耐用年数を経過していないため管渠改善に係る投資はしておらず、今後老朽化に伴い修繕費用が必要になってくると想定される。</t>
    <rPh sb="1" eb="3">
      <t>サイテキ</t>
    </rPh>
    <rPh sb="3" eb="5">
      <t>セイビ</t>
    </rPh>
    <rPh sb="5" eb="7">
      <t>コウソウ</t>
    </rPh>
    <rPh sb="26" eb="28">
      <t>タイヨウ</t>
    </rPh>
    <rPh sb="28" eb="30">
      <t>ネンスウ</t>
    </rPh>
    <rPh sb="31" eb="33">
      <t>ケイカ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</si>
</sst>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80-48D3-822C-23D105A5768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0.44</c:v>
                </c:pt>
              </c:numCache>
            </c:numRef>
          </c:val>
          <c:smooth val="0"/>
          <c:extLst>
            <c:ext xmlns:c16="http://schemas.microsoft.com/office/drawing/2014/chart" uri="{C3380CC4-5D6E-409C-BE32-E72D297353CC}">
              <c16:uniqueId val="{00000001-4980-48D3-822C-23D105A5768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58.6</c:v>
                </c:pt>
                <c:pt idx="1">
                  <c:v>55.71</c:v>
                </c:pt>
                <c:pt idx="2">
                  <c:v>56.63</c:v>
                </c:pt>
                <c:pt idx="3">
                  <c:v>56.08</c:v>
                </c:pt>
                <c:pt idx="4">
                  <c:v>56.34</c:v>
                </c:pt>
              </c:numCache>
            </c:numRef>
          </c:val>
          <c:extLst>
            <c:ext xmlns:c16="http://schemas.microsoft.com/office/drawing/2014/chart" uri="{C3380CC4-5D6E-409C-BE32-E72D297353CC}">
              <c16:uniqueId val="{00000000-91EA-4BD5-993E-ADB5734CF18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56.01</c:v>
                </c:pt>
              </c:numCache>
            </c:numRef>
          </c:val>
          <c:smooth val="0"/>
          <c:extLst>
            <c:ext xmlns:c16="http://schemas.microsoft.com/office/drawing/2014/chart" uri="{C3380CC4-5D6E-409C-BE32-E72D297353CC}">
              <c16:uniqueId val="{00000001-91EA-4BD5-993E-ADB5734CF18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87.34</c:v>
                </c:pt>
                <c:pt idx="1">
                  <c:v>89.13</c:v>
                </c:pt>
                <c:pt idx="2">
                  <c:v>90.4</c:v>
                </c:pt>
                <c:pt idx="3">
                  <c:v>90.46</c:v>
                </c:pt>
                <c:pt idx="4">
                  <c:v>90.5</c:v>
                </c:pt>
              </c:numCache>
            </c:numRef>
          </c:val>
          <c:extLst>
            <c:ext xmlns:c16="http://schemas.microsoft.com/office/drawing/2014/chart" uri="{C3380CC4-5D6E-409C-BE32-E72D297353CC}">
              <c16:uniqueId val="{00000000-978D-4439-85B7-23F2F0391A9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89.77</c:v>
                </c:pt>
              </c:numCache>
            </c:numRef>
          </c:val>
          <c:smooth val="0"/>
          <c:extLst>
            <c:ext xmlns:c16="http://schemas.microsoft.com/office/drawing/2014/chart" uri="{C3380CC4-5D6E-409C-BE32-E72D297353CC}">
              <c16:uniqueId val="{00000001-978D-4439-85B7-23F2F0391A9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93.33</c:v>
                </c:pt>
                <c:pt idx="1">
                  <c:v>92.96</c:v>
                </c:pt>
                <c:pt idx="2">
                  <c:v>93.04</c:v>
                </c:pt>
                <c:pt idx="3">
                  <c:v>92.94</c:v>
                </c:pt>
                <c:pt idx="4">
                  <c:v>92.05</c:v>
                </c:pt>
              </c:numCache>
            </c:numRef>
          </c:val>
          <c:extLst>
            <c:ext xmlns:c16="http://schemas.microsoft.com/office/drawing/2014/chart" uri="{C3380CC4-5D6E-409C-BE32-E72D297353CC}">
              <c16:uniqueId val="{00000000-96D8-467B-B1BB-7FD89CD9EF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D8-467B-B1BB-7FD89CD9EF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4D-4A60-BB49-6C196C27ABE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4D-4A60-BB49-6C196C27ABE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0A-4BA9-B2C9-E53BFBA298B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0A-4BA9-B2C9-E53BFBA298B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99-4696-A3F0-59C65897B69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99-4696-A3F0-59C65897B69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67-44C2-BD21-ABDD21A1AE9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67-44C2-BD21-ABDD21A1AE9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1907.29</c:v>
                </c:pt>
                <c:pt idx="1">
                  <c:v>1735.4</c:v>
                </c:pt>
                <c:pt idx="2">
                  <c:v>1666.91</c:v>
                </c:pt>
                <c:pt idx="3">
                  <c:v>1638.45</c:v>
                </c:pt>
                <c:pt idx="4">
                  <c:v>1281</c:v>
                </c:pt>
              </c:numCache>
            </c:numRef>
          </c:val>
          <c:extLst>
            <c:ext xmlns:c16="http://schemas.microsoft.com/office/drawing/2014/chart" uri="{C3380CC4-5D6E-409C-BE32-E72D297353CC}">
              <c16:uniqueId val="{00000000-C7F5-453C-AA5A-2EA63626183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684.74</c:v>
                </c:pt>
              </c:numCache>
            </c:numRef>
          </c:val>
          <c:smooth val="0"/>
          <c:extLst>
            <c:ext xmlns:c16="http://schemas.microsoft.com/office/drawing/2014/chart" uri="{C3380CC4-5D6E-409C-BE32-E72D297353CC}">
              <c16:uniqueId val="{00000001-C7F5-453C-AA5A-2EA63626183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32.869999999999997</c:v>
                </c:pt>
                <c:pt idx="1">
                  <c:v>35.46</c:v>
                </c:pt>
                <c:pt idx="2">
                  <c:v>33.03</c:v>
                </c:pt>
                <c:pt idx="3">
                  <c:v>29.66</c:v>
                </c:pt>
                <c:pt idx="4">
                  <c:v>39.32</c:v>
                </c:pt>
              </c:numCache>
            </c:numRef>
          </c:val>
          <c:extLst>
            <c:ext xmlns:c16="http://schemas.microsoft.com/office/drawing/2014/chart" uri="{C3380CC4-5D6E-409C-BE32-E72D297353CC}">
              <c16:uniqueId val="{00000000-78B1-4AF0-9F54-94D7084AF77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65.33</c:v>
                </c:pt>
              </c:numCache>
            </c:numRef>
          </c:val>
          <c:smooth val="0"/>
          <c:extLst>
            <c:ext xmlns:c16="http://schemas.microsoft.com/office/drawing/2014/chart" uri="{C3380CC4-5D6E-409C-BE32-E72D297353CC}">
              <c16:uniqueId val="{00000001-78B1-4AF0-9F54-94D7084AF77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485.61</c:v>
                </c:pt>
                <c:pt idx="1">
                  <c:v>460.79</c:v>
                </c:pt>
                <c:pt idx="2">
                  <c:v>495.91</c:v>
                </c:pt>
                <c:pt idx="3">
                  <c:v>549.62</c:v>
                </c:pt>
                <c:pt idx="4">
                  <c:v>414.78</c:v>
                </c:pt>
              </c:numCache>
            </c:numRef>
          </c:val>
          <c:extLst>
            <c:ext xmlns:c16="http://schemas.microsoft.com/office/drawing/2014/chart" uri="{C3380CC4-5D6E-409C-BE32-E72D297353CC}">
              <c16:uniqueId val="{00000000-B209-4F8D-A8AD-38674CF14A9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227.43</c:v>
                </c:pt>
              </c:numCache>
            </c:numRef>
          </c:val>
          <c:smooth val="0"/>
          <c:extLst>
            <c:ext xmlns:c16="http://schemas.microsoft.com/office/drawing/2014/chart" uri="{C3380CC4-5D6E-409C-BE32-E72D297353CC}">
              <c16:uniqueId val="{00000001-B209-4F8D-A8AD-38674CF14A9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3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島根県　雲南市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F1</v>
      </c>
      <c r="X8" s="47"/>
      <c r="Y8" s="47"/>
      <c r="Z8" s="47"/>
      <c r="AA8" s="47"/>
      <c r="AB8" s="47"/>
      <c r="AC8" s="47"/>
      <c r="AD8" s="48" t="str">
        <f>データ!$M$6</f>
        <v>非設置</v>
      </c>
      <c r="AE8" s="48"/>
      <c r="AF8" s="48"/>
      <c r="AG8" s="48"/>
      <c r="AH8" s="48"/>
      <c r="AI8" s="48"/>
      <c r="AJ8" s="48"/>
      <c r="AK8" s="3"/>
      <c r="AL8" s="49">
        <f>データ!S6</f>
        <v>39234</v>
      </c>
      <c r="AM8" s="49"/>
      <c r="AN8" s="49"/>
      <c r="AO8" s="49"/>
      <c r="AP8" s="49"/>
      <c r="AQ8" s="49"/>
      <c r="AR8" s="49"/>
      <c r="AS8" s="49"/>
      <c r="AT8" s="44">
        <f>データ!T6</f>
        <v>553.17999999999995</v>
      </c>
      <c r="AU8" s="44"/>
      <c r="AV8" s="44"/>
      <c r="AW8" s="44"/>
      <c r="AX8" s="44"/>
      <c r="AY8" s="44"/>
      <c r="AZ8" s="44"/>
      <c r="BA8" s="44"/>
      <c r="BB8" s="44">
        <f>データ!U6</f>
        <v>70.92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26.91</v>
      </c>
      <c r="Q10" s="44"/>
      <c r="R10" s="44"/>
      <c r="S10" s="44"/>
      <c r="T10" s="44"/>
      <c r="U10" s="44"/>
      <c r="V10" s="44"/>
      <c r="W10" s="44">
        <f>データ!Q6</f>
        <v>91.33</v>
      </c>
      <c r="X10" s="44"/>
      <c r="Y10" s="44"/>
      <c r="Z10" s="44"/>
      <c r="AA10" s="44"/>
      <c r="AB10" s="44"/>
      <c r="AC10" s="44"/>
      <c r="AD10" s="49">
        <f>データ!R6</f>
        <v>2678</v>
      </c>
      <c r="AE10" s="49"/>
      <c r="AF10" s="49"/>
      <c r="AG10" s="49"/>
      <c r="AH10" s="49"/>
      <c r="AI10" s="49"/>
      <c r="AJ10" s="49"/>
      <c r="AK10" s="2"/>
      <c r="AL10" s="49">
        <f>データ!V6</f>
        <v>10489</v>
      </c>
      <c r="AM10" s="49"/>
      <c r="AN10" s="49"/>
      <c r="AO10" s="49"/>
      <c r="AP10" s="49"/>
      <c r="AQ10" s="49"/>
      <c r="AR10" s="49"/>
      <c r="AS10" s="49"/>
      <c r="AT10" s="44">
        <f>データ!W6</f>
        <v>5.32</v>
      </c>
      <c r="AU10" s="44"/>
      <c r="AV10" s="44"/>
      <c r="AW10" s="44"/>
      <c r="AX10" s="44"/>
      <c r="AY10" s="44"/>
      <c r="AZ10" s="44"/>
      <c r="BA10" s="44"/>
      <c r="BB10" s="44">
        <f>データ!X6</f>
        <v>1971.62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126</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57</v>
      </c>
      <c r="N86" s="25" t="s">
        <v>55</v>
      </c>
      <c r="O86" s="25" t="str">
        <f>データ!EO6</f>
        <v>【0.11】</v>
      </c>
    </row>
  </sheetData>
  <sheetProtection algorithmName="SHA-512" hashValue="F4/QzOIoPl1RI98AKCQjQMqs8KBPdMAewoaVjNZYkPcg12Lyg0rICPkiUU27SQHYt8GNjxqCK9Ryrabx1XedIg==" saltValue="e9ovyTYiffW//U73oB1cR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322091</v>
      </c>
      <c r="D6" s="32">
        <f t="shared" si="3"/>
        <v>47</v>
      </c>
      <c r="E6" s="32">
        <f t="shared" si="3"/>
        <v>17</v>
      </c>
      <c r="F6" s="32">
        <f t="shared" si="3"/>
        <v>5</v>
      </c>
      <c r="G6" s="32">
        <f t="shared" si="3"/>
        <v>0</v>
      </c>
      <c r="H6" s="32" t="str">
        <f t="shared" si="3"/>
        <v>島根県　雲南市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26.91</v>
      </c>
      <c r="Q6" s="33">
        <f t="shared" si="3"/>
        <v>91.33</v>
      </c>
      <c r="R6" s="33">
        <f t="shared" si="3"/>
        <v>2678</v>
      </c>
      <c r="S6" s="33">
        <f t="shared" si="3"/>
        <v>39234</v>
      </c>
      <c r="T6" s="33">
        <f t="shared" si="3"/>
        <v>553.17999999999995</v>
      </c>
      <c r="U6" s="33">
        <f t="shared" si="3"/>
        <v>70.92</v>
      </c>
      <c r="V6" s="33">
        <f t="shared" si="3"/>
        <v>10489</v>
      </c>
      <c r="W6" s="33">
        <f t="shared" si="3"/>
        <v>5.32</v>
      </c>
      <c r="X6" s="33">
        <f t="shared" si="3"/>
        <v>1971.62</v>
      </c>
      <c r="Y6" s="34">
        <f>IF(Y7="",NA(),Y7)</f>
        <v>93.33</v>
      </c>
      <c r="Z6" s="34">
        <f t="shared" ref="Z6:AH6" si="4">IF(Z7="",NA(),Z7)</f>
        <v>92.96</v>
      </c>
      <c r="AA6" s="34">
        <f t="shared" si="4"/>
        <v>93.04</v>
      </c>
      <c r="AB6" s="34">
        <f t="shared" si="4"/>
        <v>92.94</v>
      </c>
      <c r="AC6" s="34">
        <f t="shared" si="4"/>
        <v>92.05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1907.29</v>
      </c>
      <c r="BG6" s="34">
        <f t="shared" ref="BG6:BO6" si="7">IF(BG7="",NA(),BG7)</f>
        <v>1735.4</v>
      </c>
      <c r="BH6" s="34">
        <f t="shared" si="7"/>
        <v>1666.91</v>
      </c>
      <c r="BI6" s="34">
        <f t="shared" si="7"/>
        <v>1638.45</v>
      </c>
      <c r="BJ6" s="34">
        <f t="shared" si="7"/>
        <v>1281</v>
      </c>
      <c r="BK6" s="34">
        <f t="shared" si="7"/>
        <v>1126.77</v>
      </c>
      <c r="BL6" s="34">
        <f t="shared" si="7"/>
        <v>1044.8</v>
      </c>
      <c r="BM6" s="34">
        <f t="shared" si="7"/>
        <v>1081.8</v>
      </c>
      <c r="BN6" s="34">
        <f t="shared" si="7"/>
        <v>974.93</v>
      </c>
      <c r="BO6" s="34">
        <f t="shared" si="7"/>
        <v>684.74</v>
      </c>
      <c r="BP6" s="33" t="str">
        <f>IF(BP7="","",IF(BP7="-","【-】","【"&amp;SUBSTITUTE(TEXT(BP7,"#,##0.00"),"-","△")&amp;"】"))</f>
        <v>【814.89】</v>
      </c>
      <c r="BQ6" s="34">
        <f>IF(BQ7="",NA(),BQ7)</f>
        <v>32.869999999999997</v>
      </c>
      <c r="BR6" s="34">
        <f t="shared" ref="BR6:BZ6" si="8">IF(BR7="",NA(),BR7)</f>
        <v>35.46</v>
      </c>
      <c r="BS6" s="34">
        <f t="shared" si="8"/>
        <v>33.03</v>
      </c>
      <c r="BT6" s="34">
        <f t="shared" si="8"/>
        <v>29.66</v>
      </c>
      <c r="BU6" s="34">
        <f t="shared" si="8"/>
        <v>39.32</v>
      </c>
      <c r="BV6" s="34">
        <f t="shared" si="8"/>
        <v>50.9</v>
      </c>
      <c r="BW6" s="34">
        <f t="shared" si="8"/>
        <v>50.82</v>
      </c>
      <c r="BX6" s="34">
        <f t="shared" si="8"/>
        <v>52.19</v>
      </c>
      <c r="BY6" s="34">
        <f t="shared" si="8"/>
        <v>55.32</v>
      </c>
      <c r="BZ6" s="34">
        <f t="shared" si="8"/>
        <v>65.33</v>
      </c>
      <c r="CA6" s="33" t="str">
        <f>IF(CA7="","",IF(CA7="-","【-】","【"&amp;SUBSTITUTE(TEXT(CA7,"#,##0.00"),"-","△")&amp;"】"))</f>
        <v>【60.64】</v>
      </c>
      <c r="CB6" s="34">
        <f>IF(CB7="",NA(),CB7)</f>
        <v>485.61</v>
      </c>
      <c r="CC6" s="34">
        <f t="shared" ref="CC6:CK6" si="9">IF(CC7="",NA(),CC7)</f>
        <v>460.79</v>
      </c>
      <c r="CD6" s="34">
        <f t="shared" si="9"/>
        <v>495.91</v>
      </c>
      <c r="CE6" s="34">
        <f t="shared" si="9"/>
        <v>549.62</v>
      </c>
      <c r="CF6" s="34">
        <f t="shared" si="9"/>
        <v>414.78</v>
      </c>
      <c r="CG6" s="34">
        <f t="shared" si="9"/>
        <v>293.27</v>
      </c>
      <c r="CH6" s="34">
        <f t="shared" si="9"/>
        <v>300.52</v>
      </c>
      <c r="CI6" s="34">
        <f t="shared" si="9"/>
        <v>296.14</v>
      </c>
      <c r="CJ6" s="34">
        <f t="shared" si="9"/>
        <v>283.17</v>
      </c>
      <c r="CK6" s="34">
        <f t="shared" si="9"/>
        <v>227.43</v>
      </c>
      <c r="CL6" s="33" t="str">
        <f>IF(CL7="","",IF(CL7="-","【-】","【"&amp;SUBSTITUTE(TEXT(CL7,"#,##0.00"),"-","△")&amp;"】"))</f>
        <v>【255.52】</v>
      </c>
      <c r="CM6" s="34">
        <f>IF(CM7="",NA(),CM7)</f>
        <v>58.6</v>
      </c>
      <c r="CN6" s="34">
        <f t="shared" ref="CN6:CV6" si="10">IF(CN7="",NA(),CN7)</f>
        <v>55.71</v>
      </c>
      <c r="CO6" s="34">
        <f t="shared" si="10"/>
        <v>56.63</v>
      </c>
      <c r="CP6" s="34">
        <f t="shared" si="10"/>
        <v>56.08</v>
      </c>
      <c r="CQ6" s="34">
        <f t="shared" si="10"/>
        <v>56.34</v>
      </c>
      <c r="CR6" s="34">
        <f t="shared" si="10"/>
        <v>53.78</v>
      </c>
      <c r="CS6" s="34">
        <f t="shared" si="10"/>
        <v>53.24</v>
      </c>
      <c r="CT6" s="34">
        <f t="shared" si="10"/>
        <v>52.31</v>
      </c>
      <c r="CU6" s="34">
        <f t="shared" si="10"/>
        <v>60.65</v>
      </c>
      <c r="CV6" s="34">
        <f t="shared" si="10"/>
        <v>56.01</v>
      </c>
      <c r="CW6" s="33" t="str">
        <f>IF(CW7="","",IF(CW7="-","【-】","【"&amp;SUBSTITUTE(TEXT(CW7,"#,##0.00"),"-","△")&amp;"】"))</f>
        <v>【52.49】</v>
      </c>
      <c r="CX6" s="34">
        <f>IF(CX7="",NA(),CX7)</f>
        <v>87.34</v>
      </c>
      <c r="CY6" s="34">
        <f t="shared" ref="CY6:DG6" si="11">IF(CY7="",NA(),CY7)</f>
        <v>89.13</v>
      </c>
      <c r="CZ6" s="34">
        <f t="shared" si="11"/>
        <v>90.4</v>
      </c>
      <c r="DA6" s="34">
        <f t="shared" si="11"/>
        <v>90.46</v>
      </c>
      <c r="DB6" s="34">
        <f t="shared" si="11"/>
        <v>90.5</v>
      </c>
      <c r="DC6" s="34">
        <f t="shared" si="11"/>
        <v>84.06</v>
      </c>
      <c r="DD6" s="34">
        <f t="shared" si="11"/>
        <v>84.07</v>
      </c>
      <c r="DE6" s="34">
        <f t="shared" si="11"/>
        <v>84.32</v>
      </c>
      <c r="DF6" s="34">
        <f t="shared" si="11"/>
        <v>84.58</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0.44</v>
      </c>
      <c r="EO6" s="33" t="str">
        <f>IF(EO7="","",IF(EO7="-","【-】","【"&amp;SUBSTITUTE(TEXT(EO7,"#,##0.00"),"-","△")&amp;"】"))</f>
        <v>【0.11】</v>
      </c>
    </row>
    <row r="7" spans="1:145" s="35" customFormat="1" x14ac:dyDescent="0.15">
      <c r="A7" s="27"/>
      <c r="B7" s="36">
        <v>2017</v>
      </c>
      <c r="C7" s="36">
        <v>322091</v>
      </c>
      <c r="D7" s="36">
        <v>47</v>
      </c>
      <c r="E7" s="36">
        <v>17</v>
      </c>
      <c r="F7" s="36">
        <v>5</v>
      </c>
      <c r="G7" s="36">
        <v>0</v>
      </c>
      <c r="H7" s="36" t="s">
        <v>111</v>
      </c>
      <c r="I7" s="36" t="s">
        <v>112</v>
      </c>
      <c r="J7" s="36" t="s">
        <v>113</v>
      </c>
      <c r="K7" s="36" t="s">
        <v>114</v>
      </c>
      <c r="L7" s="36" t="s">
        <v>115</v>
      </c>
      <c r="M7" s="36" t="s">
        <v>116</v>
      </c>
      <c r="N7" s="37" t="s">
        <v>117</v>
      </c>
      <c r="O7" s="37" t="s">
        <v>118</v>
      </c>
      <c r="P7" s="37">
        <v>26.91</v>
      </c>
      <c r="Q7" s="37">
        <v>91.33</v>
      </c>
      <c r="R7" s="37">
        <v>2678</v>
      </c>
      <c r="S7" s="37">
        <v>39234</v>
      </c>
      <c r="T7" s="37">
        <v>553.17999999999995</v>
      </c>
      <c r="U7" s="37">
        <v>70.92</v>
      </c>
      <c r="V7" s="37">
        <v>10489</v>
      </c>
      <c r="W7" s="37">
        <v>5.32</v>
      </c>
      <c r="X7" s="37">
        <v>1971.62</v>
      </c>
      <c r="Y7" s="37">
        <v>93.33</v>
      </c>
      <c r="Z7" s="37">
        <v>92.96</v>
      </c>
      <c r="AA7" s="37">
        <v>93.04</v>
      </c>
      <c r="AB7" s="37">
        <v>92.94</v>
      </c>
      <c r="AC7" s="37">
        <v>92.05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1907.29</v>
      </c>
      <c r="BG7" s="37">
        <v>1735.4</v>
      </c>
      <c r="BH7" s="37">
        <v>1666.91</v>
      </c>
      <c r="BI7" s="37">
        <v>1638.45</v>
      </c>
      <c r="BJ7" s="37">
        <v>1281</v>
      </c>
      <c r="BK7" s="37">
        <v>1126.77</v>
      </c>
      <c r="BL7" s="37">
        <v>1044.8</v>
      </c>
      <c r="BM7" s="37">
        <v>1081.8</v>
      </c>
      <c r="BN7" s="37">
        <v>974.93</v>
      </c>
      <c r="BO7" s="37">
        <v>684.74</v>
      </c>
      <c r="BP7" s="37">
        <v>814.89</v>
      </c>
      <c r="BQ7" s="37">
        <v>32.869999999999997</v>
      </c>
      <c r="BR7" s="37">
        <v>35.46</v>
      </c>
      <c r="BS7" s="37">
        <v>33.03</v>
      </c>
      <c r="BT7" s="37">
        <v>29.66</v>
      </c>
      <c r="BU7" s="37">
        <v>39.32</v>
      </c>
      <c r="BV7" s="37">
        <v>50.9</v>
      </c>
      <c r="BW7" s="37">
        <v>50.82</v>
      </c>
      <c r="BX7" s="37">
        <v>52.19</v>
      </c>
      <c r="BY7" s="37">
        <v>55.32</v>
      </c>
      <c r="BZ7" s="37">
        <v>65.33</v>
      </c>
      <c r="CA7" s="37">
        <v>60.64</v>
      </c>
      <c r="CB7" s="37">
        <v>485.61</v>
      </c>
      <c r="CC7" s="37">
        <v>460.79</v>
      </c>
      <c r="CD7" s="37">
        <v>495.91</v>
      </c>
      <c r="CE7" s="37">
        <v>549.62</v>
      </c>
      <c r="CF7" s="37">
        <v>414.78</v>
      </c>
      <c r="CG7" s="37">
        <v>293.27</v>
      </c>
      <c r="CH7" s="37">
        <v>300.52</v>
      </c>
      <c r="CI7" s="37">
        <v>296.14</v>
      </c>
      <c r="CJ7" s="37">
        <v>283.17</v>
      </c>
      <c r="CK7" s="37">
        <v>227.43</v>
      </c>
      <c r="CL7" s="37">
        <v>255.52</v>
      </c>
      <c r="CM7" s="37">
        <v>58.6</v>
      </c>
      <c r="CN7" s="37">
        <v>55.71</v>
      </c>
      <c r="CO7" s="37">
        <v>56.63</v>
      </c>
      <c r="CP7" s="37">
        <v>56.08</v>
      </c>
      <c r="CQ7" s="37">
        <v>56.34</v>
      </c>
      <c r="CR7" s="37">
        <v>53.78</v>
      </c>
      <c r="CS7" s="37">
        <v>53.24</v>
      </c>
      <c r="CT7" s="37">
        <v>52.31</v>
      </c>
      <c r="CU7" s="37">
        <v>60.65</v>
      </c>
      <c r="CV7" s="37">
        <v>56.01</v>
      </c>
      <c r="CW7" s="37">
        <v>52.49</v>
      </c>
      <c r="CX7" s="37">
        <v>87.34</v>
      </c>
      <c r="CY7" s="37">
        <v>89.13</v>
      </c>
      <c r="CZ7" s="37">
        <v>90.4</v>
      </c>
      <c r="DA7" s="37">
        <v>90.46</v>
      </c>
      <c r="DB7" s="37">
        <v>90.5</v>
      </c>
      <c r="DC7" s="37">
        <v>84.06</v>
      </c>
      <c r="DD7" s="37">
        <v>84.07</v>
      </c>
      <c r="DE7" s="37">
        <v>84.32</v>
      </c>
      <c r="DF7" s="37">
        <v>84.58</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0.44</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dcterms:created xsi:type="dcterms:W3CDTF">2018-12-03T09:27:53Z</dcterms:created>
  <dcterms:modified xsi:type="dcterms:W3CDTF">2019-02-18T07:38:00Z</dcterms:modified>
  <cp:category/>
</cp:coreProperties>
</file>