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総務課\01総務課\008財務共通全般\公営企業に係る「経営比較分析表」の策定等について\H29分\下水\"/>
    </mc:Choice>
  </mc:AlternateContent>
  <workbookProtection workbookAlgorithmName="SHA-512" workbookHashValue="ylsbto6pkIL0CCfnv5huW9e/w+cvXQWzV+Aw9ow0r2gvge19FJuZVcFt9HvoMv3U0C3ZoLtFvUrtrI98r5DjnQ==" workbookSaltValue="voU2Kt+P0Eg0BYy+tfsX0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<sst xmlns="http://schemas.openxmlformats.org/spreadsheetml/2006/main" count="240" uniqueCount="126">
  <si>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</si>
  <si>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</si>
  <si>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</si>
  <si>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</si>
  <si>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</si>
  <si>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</si>
  <si>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</si>
  <si>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</si>
  <si>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</si>
  <si>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</si>
  <si>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</si>
  <si>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</si>
  <si>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</si>
  <si>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</si>
  <si>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</si>
  <si>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</si>
  <si>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</si>
  <si>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</si>
  <si>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</si>
  <si>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</si>
  <si>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</si>
  <si>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</si>
  <si>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</si>
  <si>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</si>
  <si>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</si>
  <si>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</si>
  <si>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</si>
  <si>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</si>
  <si>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</si>
  <si>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</si>
  <si>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</si>
  <si>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</si>
  <si>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</si>
  <si>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</si>
  <si>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</si>
  <si>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</si>
  <si>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</si>
  <si>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</si>
  <si>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</si>
  <si>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</si>
  <si>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</si>
  <si>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</si>
  <si>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</si>
  <si>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</si>
  <si>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</si>
  <si>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</si>
  <si>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</si>
  <si>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</si>
  <si>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</si>
  <si>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</si>
  <si>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</si>
  <si>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</si>
  <si>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</si>
  <si>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</si>
  <si>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</si>
  <si>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</si>
  <si>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</si>
  <si>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</si>
  <si>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</si>
  <si>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</si>
  <si>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</si>
  <si>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</si>
  <si>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</si>
  <si>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</si>
  <si>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</si>
  <si>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</si>
  <si>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</si>
  <si>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</si>
  <si>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</si>
  <si>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</si>
  <si>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</si>
  <si>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</si>
  <si>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</si>
  <si>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</si>
  <si>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</si>
  <si>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</si>
  <si>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</si>
  <si>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</si>
  <si>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</si>
  <si>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</si>
  <si>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</si>
  <si>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</si>
  <si>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</si>
  <si>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</si>
  <si>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</si>
  <si>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</si>
  <si>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</si>
  <si>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</si>
  <si>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</si>
  <si>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</si>
  <si>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</si>
  <si>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</si>
  <si>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</si>
  <si>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</si>
  <si>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</si>
  <si>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</si>
  <si>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</si>
  <si>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</si>
  <si>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</si>
  <si>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</si>
  <si>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</si>
  <si>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</si>
  <si>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</si>
  <si>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</si>
  <si>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</si>
  <si>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</si>
  <si>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</si>
  <si>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</si>
  <si>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</si>
  <si>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</si>
  <si>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</si>
  <si>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</si>
  <si>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</si>
  <si>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</si>
  <si>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</si>
  <si>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</si>
  <si>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</si>
  <si>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</si>
  <si>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</si>
  <si>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</si>
  <si>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</si>
  <si>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</si>
  <si>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</si>
  <si>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また、経営の透明性を向上させるため集中取組期間での地方公営企業法の適用を目指す。</t>
    <phoneticPr fontId="4"/>
  </si>
  <si>
    <t>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料金収入に対する企業債残高の割合が類似団体の平均値より下回り減少傾向にある。
⑤経費回収率
　汚水処理費の増加に伴い使用料で回収すべき経費をほとんど使用料で賄えていない状況であり、比率も横ばいである。
⑥汚水処理原価
　汚水処理費の増加に伴い有収水量１㎥あたりの汚水処理費用が増加し、類似団体の平均値に対して効率的な汚水処理が実施できているといえない状態である。
⑦施設利用率
　施設の対応可能な処理能力に対する一日平均処理水量の割合が近年横ばいであるが、類似団体の平均値を上回り、施設の利用状況や規模は適正である。
⑧水洗化率
　水洗便所を設置して汚水処理している人口の割合が類似団体の平均値を上回っているが、100％に近づけるよう水洗化率の向上の取組が必要である。</t>
    <rPh sb="131" eb="133">
      <t>シタマワ</t>
    </rPh>
    <phoneticPr fontId="4"/>
  </si>
  <si>
    <t>　長寿命化計画に基づき計画的に更新改築をしているが、耐用年数を経過していないため管渠改善に係る投資はしておらず、今後老朽化に伴い修繕費用が必要になってくると想定される。</t>
    <rPh sb="1" eb="5">
      <t>チョウジュミョウカ</t>
    </rPh>
    <rPh sb="5" eb="7">
      <t>ケイカク</t>
    </rPh>
    <rPh sb="8" eb="9">
      <t>モト</t>
    </rPh>
    <rPh sb="11" eb="14">
      <t>ケイカクテキ</t>
    </rPh>
    <rPh sb="15" eb="17">
      <t>コウシン</t>
    </rPh>
    <rPh sb="17" eb="19">
      <t>カイチク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</si>
</sst>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28-420F-805E-159C883F8FE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c:ext xmlns:c16="http://schemas.microsoft.com/office/drawing/2014/chart" uri="{C3380CC4-5D6E-409C-BE32-E72D297353CC}">
              <c16:uniqueId val="{00000001-DC28-420F-805E-159C883F8FE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55.11</c:v>
                </c:pt>
                <c:pt idx="1">
                  <c:v>55.14</c:v>
                </c:pt>
                <c:pt idx="2">
                  <c:v>55.05</c:v>
                </c:pt>
                <c:pt idx="3">
                  <c:v>55.52</c:v>
                </c:pt>
                <c:pt idx="4">
                  <c:v>55.7</c:v>
                </c:pt>
              </c:numCache>
            </c:numRef>
          </c:val>
          <c:extLst>
            <c:ext xmlns:c16="http://schemas.microsoft.com/office/drawing/2014/chart" uri="{C3380CC4-5D6E-409C-BE32-E72D297353CC}">
              <c16:uniqueId val="{00000000-F907-47E6-95E7-A7AB9DF795C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c:ext xmlns:c16="http://schemas.microsoft.com/office/drawing/2014/chart" uri="{C3380CC4-5D6E-409C-BE32-E72D297353CC}">
              <c16:uniqueId val="{00000001-F907-47E6-95E7-A7AB9DF795C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84.14</c:v>
                </c:pt>
                <c:pt idx="1">
                  <c:v>84.42</c:v>
                </c:pt>
                <c:pt idx="2">
                  <c:v>86.4</c:v>
                </c:pt>
                <c:pt idx="3">
                  <c:v>85.71</c:v>
                </c:pt>
                <c:pt idx="4">
                  <c:v>86.99</c:v>
                </c:pt>
              </c:numCache>
            </c:numRef>
          </c:val>
          <c:extLst>
            <c:ext xmlns:c16="http://schemas.microsoft.com/office/drawing/2014/chart" uri="{C3380CC4-5D6E-409C-BE32-E72D297353CC}">
              <c16:uniqueId val="{00000000-F480-4683-942E-D5972E7082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c:ext xmlns:c16="http://schemas.microsoft.com/office/drawing/2014/chart" uri="{C3380CC4-5D6E-409C-BE32-E72D297353CC}">
              <c16:uniqueId val="{00000001-F480-4683-942E-D5972E7082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91.55</c:v>
                </c:pt>
                <c:pt idx="1">
                  <c:v>91.79</c:v>
                </c:pt>
                <c:pt idx="2">
                  <c:v>91.55</c:v>
                </c:pt>
                <c:pt idx="3">
                  <c:v>91.65</c:v>
                </c:pt>
                <c:pt idx="4">
                  <c:v>91.82</c:v>
                </c:pt>
              </c:numCache>
            </c:numRef>
          </c:val>
          <c:extLst>
            <c:ext xmlns:c16="http://schemas.microsoft.com/office/drawing/2014/chart" uri="{C3380CC4-5D6E-409C-BE32-E72D297353CC}">
              <c16:uniqueId val="{00000000-3CC5-4D53-A3CD-2589EF1C7F5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C5-4D53-A3CD-2589EF1C7F5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25-497E-821A-81482591DB8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25-497E-821A-81482591DB8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E3-429D-B011-322B8FD3EEE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E3-429D-B011-322B8FD3EEE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38-4ED1-BFA6-2858E0FCFF8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38-4ED1-BFA6-2858E0FCFF8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4E-4D0E-A4CE-8FDC0BACA00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4E-4D0E-A4CE-8FDC0BACA00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1531.71</c:v>
                </c:pt>
                <c:pt idx="1">
                  <c:v>1401.61</c:v>
                </c:pt>
                <c:pt idx="2">
                  <c:v>1306.67</c:v>
                </c:pt>
                <c:pt idx="3">
                  <c:v>1137.1300000000001</c:v>
                </c:pt>
                <c:pt idx="4">
                  <c:v>788.39</c:v>
                </c:pt>
              </c:numCache>
            </c:numRef>
          </c:val>
          <c:extLst>
            <c:ext xmlns:c16="http://schemas.microsoft.com/office/drawing/2014/chart" uri="{C3380CC4-5D6E-409C-BE32-E72D297353CC}">
              <c16:uniqueId val="{00000000-C0A4-44C6-A3C4-A9FB0D860E5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c:ext xmlns:c16="http://schemas.microsoft.com/office/drawing/2014/chart" uri="{C3380CC4-5D6E-409C-BE32-E72D297353CC}">
              <c16:uniqueId val="{00000001-C0A4-44C6-A3C4-A9FB0D860E5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46.01</c:v>
                </c:pt>
                <c:pt idx="1">
                  <c:v>45.56</c:v>
                </c:pt>
                <c:pt idx="2">
                  <c:v>47.54</c:v>
                </c:pt>
                <c:pt idx="3">
                  <c:v>45.6</c:v>
                </c:pt>
                <c:pt idx="4">
                  <c:v>46.83</c:v>
                </c:pt>
              </c:numCache>
            </c:numRef>
          </c:val>
          <c:extLst>
            <c:ext xmlns:c16="http://schemas.microsoft.com/office/drawing/2014/chart" uri="{C3380CC4-5D6E-409C-BE32-E72D297353CC}">
              <c16:uniqueId val="{00000000-AB83-41BA-8B89-5EC7742E4C9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c:ext xmlns:c16="http://schemas.microsoft.com/office/drawing/2014/chart" uri="{C3380CC4-5D6E-409C-BE32-E72D297353CC}">
              <c16:uniqueId val="{00000001-AB83-41BA-8B89-5EC7742E4C9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359.35</c:v>
                </c:pt>
                <c:pt idx="1">
                  <c:v>373.03</c:v>
                </c:pt>
                <c:pt idx="2">
                  <c:v>356.92</c:v>
                </c:pt>
                <c:pt idx="3">
                  <c:v>372.15</c:v>
                </c:pt>
                <c:pt idx="4">
                  <c:v>362.69</c:v>
                </c:pt>
              </c:numCache>
            </c:numRef>
          </c:val>
          <c:extLst>
            <c:ext xmlns:c16="http://schemas.microsoft.com/office/drawing/2014/chart" uri="{C3380CC4-5D6E-409C-BE32-E72D297353CC}">
              <c16:uniqueId val="{00000000-0701-4ED6-9AAC-14C8CB323D5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c:ext xmlns:c16="http://schemas.microsoft.com/office/drawing/2014/chart" uri="{C3380CC4-5D6E-409C-BE32-E72D297353CC}">
              <c16:uniqueId val="{00000001-0701-4ED6-9AAC-14C8CB323D5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雲南市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39234</v>
      </c>
      <c r="AM8" s="49"/>
      <c r="AN8" s="49"/>
      <c r="AO8" s="49"/>
      <c r="AP8" s="49"/>
      <c r="AQ8" s="49"/>
      <c r="AR8" s="49"/>
      <c r="AS8" s="49"/>
      <c r="AT8" s="44">
        <f>データ!T6</f>
        <v>553.17999999999995</v>
      </c>
      <c r="AU8" s="44"/>
      <c r="AV8" s="44"/>
      <c r="AW8" s="44"/>
      <c r="AX8" s="44"/>
      <c r="AY8" s="44"/>
      <c r="AZ8" s="44"/>
      <c r="BA8" s="44"/>
      <c r="BB8" s="44">
        <f>データ!U6</f>
        <v>70.92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23.04</v>
      </c>
      <c r="Q10" s="44"/>
      <c r="R10" s="44"/>
      <c r="S10" s="44"/>
      <c r="T10" s="44"/>
      <c r="U10" s="44"/>
      <c r="V10" s="44"/>
      <c r="W10" s="44">
        <f>データ!Q6</f>
        <v>98.83</v>
      </c>
      <c r="X10" s="44"/>
      <c r="Y10" s="44"/>
      <c r="Z10" s="44"/>
      <c r="AA10" s="44"/>
      <c r="AB10" s="44"/>
      <c r="AC10" s="44"/>
      <c r="AD10" s="49">
        <f>データ!R6</f>
        <v>2678</v>
      </c>
      <c r="AE10" s="49"/>
      <c r="AF10" s="49"/>
      <c r="AG10" s="49"/>
      <c r="AH10" s="49"/>
      <c r="AI10" s="49"/>
      <c r="AJ10" s="49"/>
      <c r="AK10" s="2"/>
      <c r="AL10" s="49">
        <f>データ!V6</f>
        <v>8982</v>
      </c>
      <c r="AM10" s="49"/>
      <c r="AN10" s="49"/>
      <c r="AO10" s="49"/>
      <c r="AP10" s="49"/>
      <c r="AQ10" s="49"/>
      <c r="AR10" s="49"/>
      <c r="AS10" s="49"/>
      <c r="AT10" s="44">
        <f>データ!W6</f>
        <v>5.2</v>
      </c>
      <c r="AU10" s="44"/>
      <c r="AV10" s="44"/>
      <c r="AW10" s="44"/>
      <c r="AX10" s="44"/>
      <c r="AY10" s="44"/>
      <c r="AZ10" s="44"/>
      <c r="BA10" s="44"/>
      <c r="BB10" s="44">
        <f>データ!X6</f>
        <v>1727.31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S0AtoONHY5WpDfbVkRZ4oi8K672cjYmZoRR0kR6Rq94RdJRuCTAFjjcftBZ841TuJriGhlaurWGumAWgjawgwg==" saltValue="G0SmI9w1K2H4kS/t9LY8f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322091</v>
      </c>
      <c r="D6" s="32">
        <f t="shared" si="3"/>
        <v>47</v>
      </c>
      <c r="E6" s="32">
        <f t="shared" si="3"/>
        <v>17</v>
      </c>
      <c r="F6" s="32">
        <f t="shared" si="3"/>
        <v>1</v>
      </c>
      <c r="G6" s="32">
        <f t="shared" si="3"/>
        <v>0</v>
      </c>
      <c r="H6" s="32" t="str">
        <f t="shared" si="3"/>
        <v>島根県　雲南市</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23.04</v>
      </c>
      <c r="Q6" s="33">
        <f t="shared" si="3"/>
        <v>98.83</v>
      </c>
      <c r="R6" s="33">
        <f t="shared" si="3"/>
        <v>2678</v>
      </c>
      <c r="S6" s="33">
        <f t="shared" si="3"/>
        <v>39234</v>
      </c>
      <c r="T6" s="33">
        <f t="shared" si="3"/>
        <v>553.17999999999995</v>
      </c>
      <c r="U6" s="33">
        <f t="shared" si="3"/>
        <v>70.92</v>
      </c>
      <c r="V6" s="33">
        <f t="shared" si="3"/>
        <v>8982</v>
      </c>
      <c r="W6" s="33">
        <f t="shared" si="3"/>
        <v>5.2</v>
      </c>
      <c r="X6" s="33">
        <f t="shared" si="3"/>
        <v>1727.31</v>
      </c>
      <c r="Y6" s="34">
        <f>IF(Y7="",NA(),Y7)</f>
        <v>91.55</v>
      </c>
      <c r="Z6" s="34">
        <f t="shared" ref="Z6:AH6" si="4">IF(Z7="",NA(),Z7)</f>
        <v>91.79</v>
      </c>
      <c r="AA6" s="34">
        <f t="shared" si="4"/>
        <v>91.55</v>
      </c>
      <c r="AB6" s="34">
        <f t="shared" si="4"/>
        <v>91.65</v>
      </c>
      <c r="AC6" s="34">
        <f t="shared" si="4"/>
        <v>91.82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1531.71</v>
      </c>
      <c r="BG6" s="34">
        <f t="shared" ref="BG6:BO6" si="7">IF(BG7="",NA(),BG7)</f>
        <v>1401.61</v>
      </c>
      <c r="BH6" s="34">
        <f t="shared" si="7"/>
        <v>1306.67</v>
      </c>
      <c r="BI6" s="34">
        <f t="shared" si="7"/>
        <v>1137.1300000000001</v>
      </c>
      <c r="BJ6" s="34">
        <f t="shared" si="7"/>
        <v>788.39</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46.01</v>
      </c>
      <c r="BR6" s="34">
        <f t="shared" ref="BR6:BZ6" si="8">IF(BR7="",NA(),BR7)</f>
        <v>45.56</v>
      </c>
      <c r="BS6" s="34">
        <f t="shared" si="8"/>
        <v>47.54</v>
      </c>
      <c r="BT6" s="34">
        <f t="shared" si="8"/>
        <v>45.6</v>
      </c>
      <c r="BU6" s="34">
        <f t="shared" si="8"/>
        <v>46.83</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359.35</v>
      </c>
      <c r="CC6" s="34">
        <f t="shared" ref="CC6:CK6" si="9">IF(CC7="",NA(),CC7)</f>
        <v>373.03</v>
      </c>
      <c r="CD6" s="34">
        <f t="shared" si="9"/>
        <v>356.92</v>
      </c>
      <c r="CE6" s="34">
        <f t="shared" si="9"/>
        <v>372.15</v>
      </c>
      <c r="CF6" s="34">
        <f t="shared" si="9"/>
        <v>362.69</v>
      </c>
      <c r="CG6" s="34">
        <f t="shared" si="9"/>
        <v>247.43</v>
      </c>
      <c r="CH6" s="34">
        <f t="shared" si="9"/>
        <v>248.89</v>
      </c>
      <c r="CI6" s="34">
        <f t="shared" si="9"/>
        <v>250.84</v>
      </c>
      <c r="CJ6" s="34">
        <f t="shared" si="9"/>
        <v>235.61</v>
      </c>
      <c r="CK6" s="34">
        <f t="shared" si="9"/>
        <v>216.21</v>
      </c>
      <c r="CL6" s="33" t="str">
        <f>IF(CL7="","",IF(CL7="-","【-】","【"&amp;SUBSTITUTE(TEXT(CL7,"#,##0.00"),"-","△")&amp;"】"))</f>
        <v>【136.39】</v>
      </c>
      <c r="CM6" s="34">
        <f>IF(CM7="",NA(),CM7)</f>
        <v>55.11</v>
      </c>
      <c r="CN6" s="34">
        <f t="shared" ref="CN6:CV6" si="10">IF(CN7="",NA(),CN7)</f>
        <v>55.14</v>
      </c>
      <c r="CO6" s="34">
        <f t="shared" si="10"/>
        <v>55.05</v>
      </c>
      <c r="CP6" s="34">
        <f t="shared" si="10"/>
        <v>55.52</v>
      </c>
      <c r="CQ6" s="34">
        <f t="shared" si="10"/>
        <v>55.7</v>
      </c>
      <c r="CR6" s="34">
        <f t="shared" si="10"/>
        <v>50.32</v>
      </c>
      <c r="CS6" s="34">
        <f t="shared" si="10"/>
        <v>49.89</v>
      </c>
      <c r="CT6" s="34">
        <f t="shared" si="10"/>
        <v>49.39</v>
      </c>
      <c r="CU6" s="34">
        <f t="shared" si="10"/>
        <v>49.25</v>
      </c>
      <c r="CV6" s="34">
        <f t="shared" si="10"/>
        <v>50.24</v>
      </c>
      <c r="CW6" s="33" t="str">
        <f>IF(CW7="","",IF(CW7="-","【-】","【"&amp;SUBSTITUTE(TEXT(CW7,"#,##0.00"),"-","△")&amp;"】"))</f>
        <v>【60.13】</v>
      </c>
      <c r="CX6" s="34">
        <f>IF(CX7="",NA(),CX7)</f>
        <v>84.14</v>
      </c>
      <c r="CY6" s="34">
        <f t="shared" ref="CY6:DG6" si="11">IF(CY7="",NA(),CY7)</f>
        <v>84.42</v>
      </c>
      <c r="CZ6" s="34">
        <f t="shared" si="11"/>
        <v>86.4</v>
      </c>
      <c r="DA6" s="34">
        <f t="shared" si="11"/>
        <v>85.71</v>
      </c>
      <c r="DB6" s="34">
        <f t="shared" si="11"/>
        <v>86.99</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322091</v>
      </c>
      <c r="D7" s="36">
        <v>47</v>
      </c>
      <c r="E7" s="36">
        <v>17</v>
      </c>
      <c r="F7" s="36">
        <v>1</v>
      </c>
      <c r="G7" s="36">
        <v>0</v>
      </c>
      <c r="H7" s="36" t="s">
        <v>110</v>
      </c>
      <c r="I7" s="36" t="s">
        <v>111</v>
      </c>
      <c r="J7" s="36" t="s">
        <v>112</v>
      </c>
      <c r="K7" s="36" t="s">
        <v>113</v>
      </c>
      <c r="L7" s="36" t="s">
        <v>114</v>
      </c>
      <c r="M7" s="36" t="s">
        <v>115</v>
      </c>
      <c r="N7" s="37" t="s">
        <v>116</v>
      </c>
      <c r="O7" s="37" t="s">
        <v>117</v>
      </c>
      <c r="P7" s="37">
        <v>23.04</v>
      </c>
      <c r="Q7" s="37">
        <v>98.83</v>
      </c>
      <c r="R7" s="37">
        <v>2678</v>
      </c>
      <c r="S7" s="37">
        <v>39234</v>
      </c>
      <c r="T7" s="37">
        <v>553.17999999999995</v>
      </c>
      <c r="U7" s="37">
        <v>70.92</v>
      </c>
      <c r="V7" s="37">
        <v>8982</v>
      </c>
      <c r="W7" s="37">
        <v>5.2</v>
      </c>
      <c r="X7" s="37">
        <v>1727.31</v>
      </c>
      <c r="Y7" s="37">
        <v>91.55</v>
      </c>
      <c r="Z7" s="37">
        <v>91.79</v>
      </c>
      <c r="AA7" s="37">
        <v>91.55</v>
      </c>
      <c r="AB7" s="37">
        <v>91.65</v>
      </c>
      <c r="AC7" s="37">
        <v>91.82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1531.71</v>
      </c>
      <c r="BG7" s="37">
        <v>1401.61</v>
      </c>
      <c r="BH7" s="37">
        <v>1306.67</v>
      </c>
      <c r="BI7" s="37">
        <v>1137.1300000000001</v>
      </c>
      <c r="BJ7" s="37">
        <v>788.39</v>
      </c>
      <c r="BK7" s="37">
        <v>1306.92</v>
      </c>
      <c r="BL7" s="37">
        <v>1203.71</v>
      </c>
      <c r="BM7" s="37">
        <v>1162.3599999999999</v>
      </c>
      <c r="BN7" s="37">
        <v>1047.6500000000001</v>
      </c>
      <c r="BO7" s="37">
        <v>1124.26</v>
      </c>
      <c r="BP7" s="37">
        <v>707.33</v>
      </c>
      <c r="BQ7" s="37">
        <v>46.01</v>
      </c>
      <c r="BR7" s="37">
        <v>45.56</v>
      </c>
      <c r="BS7" s="37">
        <v>47.54</v>
      </c>
      <c r="BT7" s="37">
        <v>45.6</v>
      </c>
      <c r="BU7" s="37">
        <v>46.83</v>
      </c>
      <c r="BV7" s="37">
        <v>68.510000000000005</v>
      </c>
      <c r="BW7" s="37">
        <v>69.739999999999995</v>
      </c>
      <c r="BX7" s="37">
        <v>68.209999999999994</v>
      </c>
      <c r="BY7" s="37">
        <v>74.040000000000006</v>
      </c>
      <c r="BZ7" s="37">
        <v>80.58</v>
      </c>
      <c r="CA7" s="37">
        <v>101.26</v>
      </c>
      <c r="CB7" s="37">
        <v>359.35</v>
      </c>
      <c r="CC7" s="37">
        <v>373.03</v>
      </c>
      <c r="CD7" s="37">
        <v>356.92</v>
      </c>
      <c r="CE7" s="37">
        <v>372.15</v>
      </c>
      <c r="CF7" s="37">
        <v>362.69</v>
      </c>
      <c r="CG7" s="37">
        <v>247.43</v>
      </c>
      <c r="CH7" s="37">
        <v>248.89</v>
      </c>
      <c r="CI7" s="37">
        <v>250.84</v>
      </c>
      <c r="CJ7" s="37">
        <v>235.61</v>
      </c>
      <c r="CK7" s="37">
        <v>216.21</v>
      </c>
      <c r="CL7" s="37">
        <v>136.38999999999999</v>
      </c>
      <c r="CM7" s="37">
        <v>55.11</v>
      </c>
      <c r="CN7" s="37">
        <v>55.14</v>
      </c>
      <c r="CO7" s="37">
        <v>55.05</v>
      </c>
      <c r="CP7" s="37">
        <v>55.52</v>
      </c>
      <c r="CQ7" s="37">
        <v>55.7</v>
      </c>
      <c r="CR7" s="37">
        <v>50.32</v>
      </c>
      <c r="CS7" s="37">
        <v>49.89</v>
      </c>
      <c r="CT7" s="37">
        <v>49.39</v>
      </c>
      <c r="CU7" s="37">
        <v>49.25</v>
      </c>
      <c r="CV7" s="37">
        <v>50.24</v>
      </c>
      <c r="CW7" s="37">
        <v>60.13</v>
      </c>
      <c r="CX7" s="37">
        <v>84.14</v>
      </c>
      <c r="CY7" s="37">
        <v>84.42</v>
      </c>
      <c r="CZ7" s="37">
        <v>86.4</v>
      </c>
      <c r="DA7" s="37">
        <v>85.71</v>
      </c>
      <c r="DB7" s="37">
        <v>86.99</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2019-02-18T07:32:35Z</cp:lastPrinted>
  <dcterms:created xsi:type="dcterms:W3CDTF">2018-12-03T09:06:50Z</dcterms:created>
  <dcterms:modified xsi:type="dcterms:W3CDTF">2019-02-18T07:32:59Z</dcterms:modified>
  <cp:category/>
</cp:coreProperties>
</file>