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1.総務課\01総務課\008財務共通全般\公営企業に係る「経営比較分析表」の策定等について\H29分\下水\"/>
    </mc:Choice>
  </mc:AlternateContent>
  <workbookProtection workbookAlgorithmName="SHA-512" workbookHashValue="fvmXAdJ8O8T2QaboyhvWUa9cywnnvx+S0rARlAltYAQaUpvJkFEFpPNPmU93oAbyKNL9xy2JjlX7z5udsw5pYA==" workbookSaltValue="Jp/YU+ndGN3kvO1LslSxV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<sst xmlns="http://schemas.openxmlformats.org/spreadsheetml/2006/main" count="240" uniqueCount="126">
  <si>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</si>
  <si>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</si>
  <si>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</si>
  <si>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</si>
  <si>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</si>
  <si>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</si>
  <si>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</si>
  <si>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</si>
  <si>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</si>
  <si>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</si>
  <si>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</si>
  <si>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</si>
  <si>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</si>
  <si>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</si>
  <si>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</si>
  <si>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</si>
  <si>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</si>
  <si>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</si>
  <si>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</si>
  <si>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</si>
  <si>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</si>
  <si>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</si>
  <si>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</si>
  <si>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</si>
  <si>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</si>
  <si>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</si>
  <si>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</si>
  <si>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</si>
  <si>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</si>
  <si>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</si>
  <si>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</si>
  <si>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</si>
  <si>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</si>
  <si>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</si>
  <si>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</si>
  <si>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</si>
  <si>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</si>
  <si>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</si>
  <si>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</si>
  <si>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</si>
  <si>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</si>
  <si>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</si>
  <si>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</si>
  <si>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</si>
  <si>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</si>
  <si>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</si>
  <si>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</si>
  <si>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</si>
  <si>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</si>
  <si>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</si>
  <si>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</si>
  <si>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</si>
  <si>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</si>
  <si>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</si>
  <si>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</si>
  <si>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</si>
  <si>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</si>
  <si>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</si>
  <si>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</si>
  <si>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</si>
  <si>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</si>
  <si>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</si>
  <si>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</si>
  <si>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</si>
  <si>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</si>
  <si>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</si>
  <si>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</si>
  <si>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</si>
  <si>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</si>
  <si>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</si>
  <si>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</si>
  <si>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</si>
  <si>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</si>
  <si>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</si>
  <si>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</si>
  <si>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</si>
  <si>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</si>
  <si>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</si>
  <si>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</si>
  <si>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</si>
  <si>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</si>
  <si>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</si>
  <si>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</si>
  <si>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</si>
  <si>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</si>
  <si>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</si>
  <si>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</si>
  <si>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</si>
  <si>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</si>
  <si>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</si>
  <si>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</si>
  <si>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</si>
  <si>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</si>
  <si>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</si>
  <si>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</si>
  <si>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</si>
  <si>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</si>
  <si>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</si>
  <si>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</si>
  <si>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</si>
  <si>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</si>
  <si>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</si>
  <si>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</si>
  <si>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</si>
  <si>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</si>
  <si>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</si>
  <si>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</si>
  <si>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</si>
  <si>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</si>
  <si>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</si>
  <si>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</si>
  <si>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</si>
  <si>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</si>
  <si>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</si>
  <si>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</si>
  <si>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</si>
  <si>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</si>
  <si>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</si>
  <si>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</si>
  <si>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</si>
  <si>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</si>
  <si>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</si>
  <si>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</si>
  <si>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料金収入や一般会計からの繰入金等の総収益で総費用と地方債償還金を加えた費用を賄えているが、総収益の大半は一般会計からの繰入金に依存している状態である。                　　　          ④企業債残高対事業規模比率
　事業規模が小さいため、料金収入に対する企業債残高の割合が類似団体の平均値を大幅に上回っている。
⑤経費回収率
　使用料で回収すべき経費をほとんど使用料で賄えていない状況であり、比率も横ばいである。
⑥汚水処理原価
　有収水量１㎥あたりの汚水処理費用が減少傾向であるが、類似団体の平均値に対して効率的な汚水処理が実施できているといえない状態である。　　　　⑦施設利用率
　施設の対応可能な処理能力に対する一日平均処理水量の割合が下降しており、類似団体の平均値に対して大きく下回っている。
⑧水洗化率
　水洗便所を設置して汚水処理している人口の割合が類似団体の平均値を上回っているが、100％に近づけるよう水洗化率の向上の取組が必要である。</t>
    <phoneticPr fontId="4"/>
  </si>
  <si>
    <t>一層の経営健全化が求められることから、水洗化率の向上により、有収水量の増加と使用料収入を確保するとともに、使用料収入が適正な水準より低いことにより、収入が不足しているため、適正な使用料水準に設定するよう努める必要がある。
維持管理の効率化（施設の統廃合、事業委託等による維持管理経費の削減）を検討し、経営基盤の強化を図り、持続可能な事業経営を行う必要がある。
また、経営の透明性を向上させるため公営企業会計の適用について検討を行う。</t>
    <phoneticPr fontId="4"/>
  </si>
  <si>
    <t xml:space="preserve"> 耐用年数を経過していないため管渠改善に係る投資はしていないが、今後老朽化に伴い修繕費用が必要になってくると想定される。</t>
    <rPh sb="1" eb="3">
      <t>タイヨウ</t>
    </rPh>
    <rPh sb="3" eb="5">
      <t>ネンスウ</t>
    </rPh>
    <rPh sb="6" eb="8">
      <t>ケイカ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</si>
</sst>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D5-4D7F-90BF-5B856C16897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0D5-4D7F-90BF-5B856C16897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23.53</c:v>
                </c:pt>
                <c:pt idx="1">
                  <c:v>17.649999999999999</c:v>
                </c:pt>
                <c:pt idx="2">
                  <c:v>14.71</c:v>
                </c:pt>
                <c:pt idx="3">
                  <c:v>14.71</c:v>
                </c:pt>
                <c:pt idx="4">
                  <c:v>14.71</c:v>
                </c:pt>
              </c:numCache>
            </c:numRef>
          </c:val>
          <c:extLst>
            <c:ext xmlns:c16="http://schemas.microsoft.com/office/drawing/2014/chart" uri="{C3380CC4-5D6E-409C-BE32-E72D297353CC}">
              <c16:uniqueId val="{00000000-E085-4D15-A7C3-797FEE02A31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33.1</c:v>
                </c:pt>
                <c:pt idx="1">
                  <c:v>31.72</c:v>
                </c:pt>
                <c:pt idx="2">
                  <c:v>27.46</c:v>
                </c:pt>
                <c:pt idx="3">
                  <c:v>27.55</c:v>
                </c:pt>
                <c:pt idx="4">
                  <c:v>27.26</c:v>
                </c:pt>
              </c:numCache>
            </c:numRef>
          </c:val>
          <c:smooth val="0"/>
          <c:extLst>
            <c:ext xmlns:c16="http://schemas.microsoft.com/office/drawing/2014/chart" uri="{C3380CC4-5D6E-409C-BE32-E72D297353CC}">
              <c16:uniqueId val="{00000001-E085-4D15-A7C3-797FEE02A31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c:v>
                </c:pt>
                <c:pt idx="1">
                  <c:v>94.74</c:v>
                </c:pt>
                <c:pt idx="2">
                  <c:v>95.45</c:v>
                </c:pt>
                <c:pt idx="3">
                  <c:v>95</c:v>
                </c:pt>
                <c:pt idx="4">
                  <c:v>95.45</c:v>
                </c:pt>
              </c:numCache>
            </c:numRef>
          </c:val>
          <c:extLst>
            <c:ext xmlns:c16="http://schemas.microsoft.com/office/drawing/2014/chart" uri="{C3380CC4-5D6E-409C-BE32-E72D297353CC}">
              <c16:uniqueId val="{00000000-8F30-4104-831D-B4D9F8B5B32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83.94</c:v>
                </c:pt>
                <c:pt idx="1">
                  <c:v>84.31</c:v>
                </c:pt>
                <c:pt idx="2">
                  <c:v>94.81</c:v>
                </c:pt>
                <c:pt idx="3">
                  <c:v>94.87</c:v>
                </c:pt>
                <c:pt idx="4">
                  <c:v>94.93</c:v>
                </c:pt>
              </c:numCache>
            </c:numRef>
          </c:val>
          <c:smooth val="0"/>
          <c:extLst>
            <c:ext xmlns:c16="http://schemas.microsoft.com/office/drawing/2014/chart" uri="{C3380CC4-5D6E-409C-BE32-E72D297353CC}">
              <c16:uniqueId val="{00000001-8F30-4104-831D-B4D9F8B5B32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100.28</c:v>
                </c:pt>
                <c:pt idx="1">
                  <c:v>99.58</c:v>
                </c:pt>
                <c:pt idx="2">
                  <c:v>99.48</c:v>
                </c:pt>
                <c:pt idx="3">
                  <c:v>101.32</c:v>
                </c:pt>
                <c:pt idx="4">
                  <c:v>97.35</c:v>
                </c:pt>
              </c:numCache>
            </c:numRef>
          </c:val>
          <c:extLst>
            <c:ext xmlns:c16="http://schemas.microsoft.com/office/drawing/2014/chart" uri="{C3380CC4-5D6E-409C-BE32-E72D297353CC}">
              <c16:uniqueId val="{00000000-FD08-46DE-9E59-3F2B055A262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08-46DE-9E59-3F2B055A262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27-45D8-AF6A-B1298E1DD85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27-45D8-AF6A-B1298E1DD85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23-49C3-9094-FBF3EC7E23A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23-49C3-9094-FBF3EC7E23A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43-400A-99C3-C1A9450C712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43-400A-99C3-C1A9450C712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49-49D3-BFF1-688FABE1062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49-49D3-BFF1-688FABE1062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4620.5600000000004</c:v>
                </c:pt>
                <c:pt idx="1">
                  <c:v>4007.74</c:v>
                </c:pt>
                <c:pt idx="2">
                  <c:v>3973.64</c:v>
                </c:pt>
                <c:pt idx="3">
                  <c:v>3828.29</c:v>
                </c:pt>
                <c:pt idx="4">
                  <c:v>2803.85</c:v>
                </c:pt>
              </c:numCache>
            </c:numRef>
          </c:val>
          <c:extLst>
            <c:ext xmlns:c16="http://schemas.microsoft.com/office/drawing/2014/chart" uri="{C3380CC4-5D6E-409C-BE32-E72D297353CC}">
              <c16:uniqueId val="{00000000-6D79-4CA7-A827-CBF5A830AAE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1262.73</c:v>
                </c:pt>
                <c:pt idx="1">
                  <c:v>1045.48</c:v>
                </c:pt>
                <c:pt idx="2">
                  <c:v>332.28</c:v>
                </c:pt>
                <c:pt idx="3">
                  <c:v>274.07</c:v>
                </c:pt>
                <c:pt idx="4">
                  <c:v>243.02</c:v>
                </c:pt>
              </c:numCache>
            </c:numRef>
          </c:val>
          <c:smooth val="0"/>
          <c:extLst>
            <c:ext xmlns:c16="http://schemas.microsoft.com/office/drawing/2014/chart" uri="{C3380CC4-5D6E-409C-BE32-E72D297353CC}">
              <c16:uniqueId val="{00000001-6D79-4CA7-A827-CBF5A830AAE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15.61</c:v>
                </c:pt>
                <c:pt idx="1">
                  <c:v>16.38</c:v>
                </c:pt>
                <c:pt idx="2">
                  <c:v>20.260000000000002</c:v>
                </c:pt>
                <c:pt idx="3">
                  <c:v>20.32</c:v>
                </c:pt>
                <c:pt idx="4">
                  <c:v>22.27</c:v>
                </c:pt>
              </c:numCache>
            </c:numRef>
          </c:val>
          <c:extLst>
            <c:ext xmlns:c16="http://schemas.microsoft.com/office/drawing/2014/chart" uri="{C3380CC4-5D6E-409C-BE32-E72D297353CC}">
              <c16:uniqueId val="{00000000-B3AE-498B-8020-D15E0AF996E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41.82</c:v>
                </c:pt>
                <c:pt idx="1">
                  <c:v>39.07</c:v>
                </c:pt>
                <c:pt idx="2">
                  <c:v>35.83</c:v>
                </c:pt>
                <c:pt idx="3">
                  <c:v>37.06</c:v>
                </c:pt>
                <c:pt idx="4">
                  <c:v>41.35</c:v>
                </c:pt>
              </c:numCache>
            </c:numRef>
          </c:val>
          <c:smooth val="0"/>
          <c:extLst>
            <c:ext xmlns:c16="http://schemas.microsoft.com/office/drawing/2014/chart" uri="{C3380CC4-5D6E-409C-BE32-E72D297353CC}">
              <c16:uniqueId val="{00000001-B3AE-498B-8020-D15E0AF996E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1233.3499999999999</c:v>
                </c:pt>
                <c:pt idx="1">
                  <c:v>942.48</c:v>
                </c:pt>
                <c:pt idx="2">
                  <c:v>766.8</c:v>
                </c:pt>
                <c:pt idx="3">
                  <c:v>771.97</c:v>
                </c:pt>
                <c:pt idx="4">
                  <c:v>701.24</c:v>
                </c:pt>
              </c:numCache>
            </c:numRef>
          </c:val>
          <c:extLst>
            <c:ext xmlns:c16="http://schemas.microsoft.com/office/drawing/2014/chart" uri="{C3380CC4-5D6E-409C-BE32-E72D297353CC}">
              <c16:uniqueId val="{00000000-B910-4ECF-AA0B-3C536199E15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413.52</c:v>
                </c:pt>
                <c:pt idx="1">
                  <c:v>441.87</c:v>
                </c:pt>
                <c:pt idx="2">
                  <c:v>528.37</c:v>
                </c:pt>
                <c:pt idx="3">
                  <c:v>514.20000000000005</c:v>
                </c:pt>
                <c:pt idx="4">
                  <c:v>456.7</c:v>
                </c:pt>
              </c:numCache>
            </c:numRef>
          </c:val>
          <c:smooth val="0"/>
          <c:extLst>
            <c:ext xmlns:c16="http://schemas.microsoft.com/office/drawing/2014/chart" uri="{C3380CC4-5D6E-409C-BE32-E72D297353CC}">
              <c16:uniqueId val="{00000001-B910-4ECF-AA0B-3C536199E15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【456.70】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D3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島根県　雲南市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簡易排水</v>
      </c>
      <c r="Q8" s="71"/>
      <c r="R8" s="71"/>
      <c r="S8" s="71"/>
      <c r="T8" s="71"/>
      <c r="U8" s="71"/>
      <c r="V8" s="71"/>
      <c r="W8" s="71" t="str">
        <f>データ!L6</f>
        <v>J2</v>
      </c>
      <c r="X8" s="71"/>
      <c r="Y8" s="71"/>
      <c r="Z8" s="71"/>
      <c r="AA8" s="71"/>
      <c r="AB8" s="71"/>
      <c r="AC8" s="71"/>
      <c r="AD8" s="72" t="str">
        <f>データ!$M$6</f>
        <v>非設置</v>
      </c>
      <c r="AE8" s="72"/>
      <c r="AF8" s="72"/>
      <c r="AG8" s="72"/>
      <c r="AH8" s="72"/>
      <c r="AI8" s="72"/>
      <c r="AJ8" s="72"/>
      <c r="AK8" s="3"/>
      <c r="AL8" s="66">
        <f>データ!S6</f>
        <v>39234</v>
      </c>
      <c r="AM8" s="66"/>
      <c r="AN8" s="66"/>
      <c r="AO8" s="66"/>
      <c r="AP8" s="66"/>
      <c r="AQ8" s="66"/>
      <c r="AR8" s="66"/>
      <c r="AS8" s="66"/>
      <c r="AT8" s="65">
        <f>データ!T6</f>
        <v>553.17999999999995</v>
      </c>
      <c r="AU8" s="65"/>
      <c r="AV8" s="65"/>
      <c r="AW8" s="65"/>
      <c r="AX8" s="65"/>
      <c r="AY8" s="65"/>
      <c r="AZ8" s="65"/>
      <c r="BA8" s="65"/>
      <c r="BB8" s="65">
        <f>データ!U6</f>
        <v>70.92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0.06</v>
      </c>
      <c r="Q10" s="65"/>
      <c r="R10" s="65"/>
      <c r="S10" s="65"/>
      <c r="T10" s="65"/>
      <c r="U10" s="65"/>
      <c r="V10" s="65"/>
      <c r="W10" s="65">
        <f>データ!Q6</f>
        <v>126.88</v>
      </c>
      <c r="X10" s="65"/>
      <c r="Y10" s="65"/>
      <c r="Z10" s="65"/>
      <c r="AA10" s="65"/>
      <c r="AB10" s="65"/>
      <c r="AC10" s="65"/>
      <c r="AD10" s="66">
        <f>データ!R6</f>
        <v>2678</v>
      </c>
      <c r="AE10" s="66"/>
      <c r="AF10" s="66"/>
      <c r="AG10" s="66"/>
      <c r="AH10" s="66"/>
      <c r="AI10" s="66"/>
      <c r="AJ10" s="66"/>
      <c r="AK10" s="2"/>
      <c r="AL10" s="66">
        <f>データ!V6</f>
        <v>22</v>
      </c>
      <c r="AM10" s="66"/>
      <c r="AN10" s="66"/>
      <c r="AO10" s="66"/>
      <c r="AP10" s="66"/>
      <c r="AQ10" s="66"/>
      <c r="AR10" s="66"/>
      <c r="AS10" s="66"/>
      <c r="AT10" s="65">
        <f>データ!W6</f>
        <v>0.12</v>
      </c>
      <c r="AU10" s="65"/>
      <c r="AV10" s="65"/>
      <c r="AW10" s="65"/>
      <c r="AX10" s="65"/>
      <c r="AY10" s="65"/>
      <c r="AZ10" s="65"/>
      <c r="BA10" s="65"/>
      <c r="BB10" s="65">
        <f>データ!X6</f>
        <v>183.33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【243.02】</v>
      </c>
      <c r="I86" s="25" t="str">
        <f>データ!CA6</f>
        <v>【41.35】</v>
      </c>
      <c r="J86" s="25" t="str">
        <f>データ!CL6</f>
        <v>【456.70】</v>
      </c>
      <c r="K86" s="25" t="str">
        <f>データ!CW6</f>
        <v>【27.26】</v>
      </c>
      <c r="L86" s="25" t="str">
        <f>データ!DH6</f>
        <v>【94.93】</v>
      </c>
      <c r="M86" s="25" t="s">
        <v>56</v>
      </c>
      <c r="N86" s="25" t="s">
        <v>56</v>
      </c>
      <c r="O86" s="25" t="str">
        <f>データ!EO6</f>
        <v>【0.00】</v>
      </c>
    </row>
  </sheetData>
  <sheetProtection algorithmName="SHA-512" hashValue="Zm9KSTL2N9ouyWoUSOg7aXaTzycgI0Ofav+uJCBYhYSccUfeSt6ZayeT48yoEPqvo27DONn2sinK6L52goxVDA==" saltValue="sDrkYaGKh808KQcF4LmPK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322091</v>
      </c>
      <c r="D6" s="32">
        <f t="shared" si="3"/>
        <v>47</v>
      </c>
      <c r="E6" s="32">
        <f t="shared" si="3"/>
        <v>17</v>
      </c>
      <c r="F6" s="32">
        <f t="shared" si="3"/>
        <v>8</v>
      </c>
      <c r="G6" s="32">
        <f t="shared" si="3"/>
        <v>0</v>
      </c>
      <c r="H6" s="32" t="str">
        <f t="shared" si="3"/>
        <v>島根県　雲南市</v>
      </c>
      <c r="I6" s="32" t="str">
        <f t="shared" si="3"/>
        <v>法非適用</v>
      </c>
      <c r="J6" s="32" t="str">
        <f t="shared" si="3"/>
        <v>下水道事業</v>
      </c>
      <c r="K6" s="32" t="str">
        <f t="shared" si="3"/>
        <v>簡易排水</v>
      </c>
      <c r="L6" s="32" t="str">
        <f t="shared" si="3"/>
        <v>J2</v>
      </c>
      <c r="M6" s="32" t="str">
        <f t="shared" si="3"/>
        <v>非設置</v>
      </c>
      <c r="N6" s="33" t="str">
        <f t="shared" si="3"/>
        <v>-</v>
      </c>
      <c r="O6" s="33" t="str">
        <f t="shared" si="3"/>
        <v>該当数値なし</v>
      </c>
      <c r="P6" s="33">
        <f t="shared" si="3"/>
        <v>0.06</v>
      </c>
      <c r="Q6" s="33">
        <f t="shared" si="3"/>
        <v>126.88</v>
      </c>
      <c r="R6" s="33">
        <f t="shared" si="3"/>
        <v>2678</v>
      </c>
      <c r="S6" s="33">
        <f t="shared" si="3"/>
        <v>39234</v>
      </c>
      <c r="T6" s="33">
        <f t="shared" si="3"/>
        <v>553.17999999999995</v>
      </c>
      <c r="U6" s="33">
        <f t="shared" si="3"/>
        <v>70.92</v>
      </c>
      <c r="V6" s="33">
        <f t="shared" si="3"/>
        <v>22</v>
      </c>
      <c r="W6" s="33">
        <f t="shared" si="3"/>
        <v>0.12</v>
      </c>
      <c r="X6" s="33">
        <f t="shared" si="3"/>
        <v>183.33</v>
      </c>
      <c r="Y6" s="34">
        <f>IF(Y7="",NA(),Y7)</f>
        <v>100.28</v>
      </c>
      <c r="Z6" s="34">
        <f t="shared" ref="Z6:AH6" si="4">IF(Z7="",NA(),Z7)</f>
        <v>99.58</v>
      </c>
      <c r="AA6" s="34">
        <f t="shared" si="4"/>
        <v>99.48</v>
      </c>
      <c r="AB6" s="34">
        <f t="shared" si="4"/>
        <v>101.32</v>
      </c>
      <c r="AC6" s="34">
        <f t="shared" si="4"/>
        <v>97.35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4620.5600000000004</v>
      </c>
      <c r="BG6" s="34">
        <f t="shared" ref="BG6:BO6" si="7">IF(BG7="",NA(),BG7)</f>
        <v>4007.74</v>
      </c>
      <c r="BH6" s="34">
        <f t="shared" si="7"/>
        <v>3973.64</v>
      </c>
      <c r="BI6" s="34">
        <f t="shared" si="7"/>
        <v>3828.29</v>
      </c>
      <c r="BJ6" s="34">
        <f t="shared" si="7"/>
        <v>2803.85</v>
      </c>
      <c r="BK6" s="34">
        <f t="shared" si="7"/>
        <v>1262.73</v>
      </c>
      <c r="BL6" s="34">
        <f t="shared" si="7"/>
        <v>1045.48</v>
      </c>
      <c r="BM6" s="34">
        <f t="shared" si="7"/>
        <v>332.28</v>
      </c>
      <c r="BN6" s="34">
        <f t="shared" si="7"/>
        <v>274.07</v>
      </c>
      <c r="BO6" s="34">
        <f t="shared" si="7"/>
        <v>243.02</v>
      </c>
      <c r="BP6" s="33" t="str">
        <f>IF(BP7="","",IF(BP7="-","【-】","【"&amp;SUBSTITUTE(TEXT(BP7,"#,##0.00"),"-","△")&amp;"】"))</f>
        <v>【243.02】</v>
      </c>
      <c r="BQ6" s="34">
        <f>IF(BQ7="",NA(),BQ7)</f>
        <v>15.61</v>
      </c>
      <c r="BR6" s="34">
        <f t="shared" ref="BR6:BZ6" si="8">IF(BR7="",NA(),BR7)</f>
        <v>16.38</v>
      </c>
      <c r="BS6" s="34">
        <f t="shared" si="8"/>
        <v>20.260000000000002</v>
      </c>
      <c r="BT6" s="34">
        <f t="shared" si="8"/>
        <v>20.32</v>
      </c>
      <c r="BU6" s="34">
        <f t="shared" si="8"/>
        <v>22.27</v>
      </c>
      <c r="BV6" s="34">
        <f t="shared" si="8"/>
        <v>41.82</v>
      </c>
      <c r="BW6" s="34">
        <f t="shared" si="8"/>
        <v>39.07</v>
      </c>
      <c r="BX6" s="34">
        <f t="shared" si="8"/>
        <v>35.83</v>
      </c>
      <c r="BY6" s="34">
        <f t="shared" si="8"/>
        <v>37.06</v>
      </c>
      <c r="BZ6" s="34">
        <f t="shared" si="8"/>
        <v>41.35</v>
      </c>
      <c r="CA6" s="33" t="str">
        <f>IF(CA7="","",IF(CA7="-","【-】","【"&amp;SUBSTITUTE(TEXT(CA7,"#,##0.00"),"-","△")&amp;"】"))</f>
        <v>【41.35】</v>
      </c>
      <c r="CB6" s="34">
        <f>IF(CB7="",NA(),CB7)</f>
        <v>1233.3499999999999</v>
      </c>
      <c r="CC6" s="34">
        <f t="shared" ref="CC6:CK6" si="9">IF(CC7="",NA(),CC7)</f>
        <v>942.48</v>
      </c>
      <c r="CD6" s="34">
        <f t="shared" si="9"/>
        <v>766.8</v>
      </c>
      <c r="CE6" s="34">
        <f t="shared" si="9"/>
        <v>771.97</v>
      </c>
      <c r="CF6" s="34">
        <f t="shared" si="9"/>
        <v>701.24</v>
      </c>
      <c r="CG6" s="34">
        <f t="shared" si="9"/>
        <v>413.52</v>
      </c>
      <c r="CH6" s="34">
        <f t="shared" si="9"/>
        <v>441.87</v>
      </c>
      <c r="CI6" s="34">
        <f t="shared" si="9"/>
        <v>528.37</v>
      </c>
      <c r="CJ6" s="34">
        <f t="shared" si="9"/>
        <v>514.20000000000005</v>
      </c>
      <c r="CK6" s="34">
        <f t="shared" si="9"/>
        <v>456.7</v>
      </c>
      <c r="CL6" s="33" t="str">
        <f>IF(CL7="","",IF(CL7="-","【-】","【"&amp;SUBSTITUTE(TEXT(CL7,"#,##0.00"),"-","△")&amp;"】"))</f>
        <v>【456.70】</v>
      </c>
      <c r="CM6" s="34">
        <f>IF(CM7="",NA(),CM7)</f>
        <v>23.53</v>
      </c>
      <c r="CN6" s="34">
        <f t="shared" ref="CN6:CV6" si="10">IF(CN7="",NA(),CN7)</f>
        <v>17.649999999999999</v>
      </c>
      <c r="CO6" s="34">
        <f t="shared" si="10"/>
        <v>14.71</v>
      </c>
      <c r="CP6" s="34">
        <f t="shared" si="10"/>
        <v>14.71</v>
      </c>
      <c r="CQ6" s="34">
        <f t="shared" si="10"/>
        <v>14.71</v>
      </c>
      <c r="CR6" s="34">
        <f t="shared" si="10"/>
        <v>33.1</v>
      </c>
      <c r="CS6" s="34">
        <f t="shared" si="10"/>
        <v>31.72</v>
      </c>
      <c r="CT6" s="34">
        <f t="shared" si="10"/>
        <v>27.46</v>
      </c>
      <c r="CU6" s="34">
        <f t="shared" si="10"/>
        <v>27.55</v>
      </c>
      <c r="CV6" s="34">
        <f t="shared" si="10"/>
        <v>27.26</v>
      </c>
      <c r="CW6" s="33" t="str">
        <f>IF(CW7="","",IF(CW7="-","【-】","【"&amp;SUBSTITUTE(TEXT(CW7,"#,##0.00"),"-","△")&amp;"】"))</f>
        <v>【27.26】</v>
      </c>
      <c r="CX6" s="34">
        <f>IF(CX7="",NA(),CX7)</f>
        <v>80</v>
      </c>
      <c r="CY6" s="34">
        <f t="shared" ref="CY6:DG6" si="11">IF(CY7="",NA(),CY7)</f>
        <v>94.74</v>
      </c>
      <c r="CZ6" s="34">
        <f t="shared" si="11"/>
        <v>95.45</v>
      </c>
      <c r="DA6" s="34">
        <f t="shared" si="11"/>
        <v>95</v>
      </c>
      <c r="DB6" s="34">
        <f t="shared" si="11"/>
        <v>95.45</v>
      </c>
      <c r="DC6" s="34">
        <f t="shared" si="11"/>
        <v>83.94</v>
      </c>
      <c r="DD6" s="34">
        <f t="shared" si="11"/>
        <v>84.31</v>
      </c>
      <c r="DE6" s="34">
        <f t="shared" si="11"/>
        <v>94.81</v>
      </c>
      <c r="DF6" s="34">
        <f t="shared" si="11"/>
        <v>94.87</v>
      </c>
      <c r="DG6" s="34">
        <f t="shared" si="11"/>
        <v>94.93</v>
      </c>
      <c r="DH6" s="33" t="str">
        <f>IF(DH7="","",IF(DH7="-","【-】","【"&amp;SUBSTITUTE(TEXT(DH7,"#,##0.00"),"-","△")&amp;"】"))</f>
        <v>【94.93】</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3">
        <f t="shared" si="14"/>
        <v>0</v>
      </c>
      <c r="EM6" s="33">
        <f t="shared" si="14"/>
        <v>0</v>
      </c>
      <c r="EN6" s="33">
        <f t="shared" si="14"/>
        <v>0</v>
      </c>
      <c r="EO6" s="33" t="str">
        <f>IF(EO7="","",IF(EO7="-","【-】","【"&amp;SUBSTITUTE(TEXT(EO7,"#,##0.00"),"-","△")&amp;"】"))</f>
        <v>【0.00】</v>
      </c>
    </row>
    <row r="7" spans="1:145" s="35" customFormat="1" x14ac:dyDescent="0.15">
      <c r="A7" s="27"/>
      <c r="B7" s="36">
        <v>2017</v>
      </c>
      <c r="C7" s="36">
        <v>322091</v>
      </c>
      <c r="D7" s="36">
        <v>47</v>
      </c>
      <c r="E7" s="36">
        <v>17</v>
      </c>
      <c r="F7" s="36">
        <v>8</v>
      </c>
      <c r="G7" s="36">
        <v>0</v>
      </c>
      <c r="H7" s="36" t="s">
        <v>110</v>
      </c>
      <c r="I7" s="36" t="s">
        <v>111</v>
      </c>
      <c r="J7" s="36" t="s">
        <v>112</v>
      </c>
      <c r="K7" s="36" t="s">
        <v>113</v>
      </c>
      <c r="L7" s="36" t="s">
        <v>114</v>
      </c>
      <c r="M7" s="36" t="s">
        <v>115</v>
      </c>
      <c r="N7" s="37" t="s">
        <v>116</v>
      </c>
      <c r="O7" s="37" t="s">
        <v>117</v>
      </c>
      <c r="P7" s="37">
        <v>0.06</v>
      </c>
      <c r="Q7" s="37">
        <v>126.88</v>
      </c>
      <c r="R7" s="37">
        <v>2678</v>
      </c>
      <c r="S7" s="37">
        <v>39234</v>
      </c>
      <c r="T7" s="37">
        <v>553.17999999999995</v>
      </c>
      <c r="U7" s="37">
        <v>70.92</v>
      </c>
      <c r="V7" s="37">
        <v>22</v>
      </c>
      <c r="W7" s="37">
        <v>0.12</v>
      </c>
      <c r="X7" s="37">
        <v>183.33</v>
      </c>
      <c r="Y7" s="37">
        <v>100.28</v>
      </c>
      <c r="Z7" s="37">
        <v>99.58</v>
      </c>
      <c r="AA7" s="37">
        <v>99.48</v>
      </c>
      <c r="AB7" s="37">
        <v>101.32</v>
      </c>
      <c r="AC7" s="37">
        <v>97.35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4620.5600000000004</v>
      </c>
      <c r="BG7" s="37">
        <v>4007.74</v>
      </c>
      <c r="BH7" s="37">
        <v>3973.64</v>
      </c>
      <c r="BI7" s="37">
        <v>3828.29</v>
      </c>
      <c r="BJ7" s="37">
        <v>2803.85</v>
      </c>
      <c r="BK7" s="37">
        <v>1262.73</v>
      </c>
      <c r="BL7" s="37">
        <v>1045.48</v>
      </c>
      <c r="BM7" s="37">
        <v>332.28</v>
      </c>
      <c r="BN7" s="37">
        <v>274.07</v>
      </c>
      <c r="BO7" s="37">
        <v>243.02</v>
      </c>
      <c r="BP7" s="37">
        <v>243.02</v>
      </c>
      <c r="BQ7" s="37">
        <v>15.61</v>
      </c>
      <c r="BR7" s="37">
        <v>16.38</v>
      </c>
      <c r="BS7" s="37">
        <v>20.260000000000002</v>
      </c>
      <c r="BT7" s="37">
        <v>20.32</v>
      </c>
      <c r="BU7" s="37">
        <v>22.27</v>
      </c>
      <c r="BV7" s="37">
        <v>41.82</v>
      </c>
      <c r="BW7" s="37">
        <v>39.07</v>
      </c>
      <c r="BX7" s="37">
        <v>35.83</v>
      </c>
      <c r="BY7" s="37">
        <v>37.06</v>
      </c>
      <c r="BZ7" s="37">
        <v>41.35</v>
      </c>
      <c r="CA7" s="37">
        <v>41.35</v>
      </c>
      <c r="CB7" s="37">
        <v>1233.3499999999999</v>
      </c>
      <c r="CC7" s="37">
        <v>942.48</v>
      </c>
      <c r="CD7" s="37">
        <v>766.8</v>
      </c>
      <c r="CE7" s="37">
        <v>771.97</v>
      </c>
      <c r="CF7" s="37">
        <v>701.24</v>
      </c>
      <c r="CG7" s="37">
        <v>413.52</v>
      </c>
      <c r="CH7" s="37">
        <v>441.87</v>
      </c>
      <c r="CI7" s="37">
        <v>528.37</v>
      </c>
      <c r="CJ7" s="37">
        <v>514.20000000000005</v>
      </c>
      <c r="CK7" s="37">
        <v>456.7</v>
      </c>
      <c r="CL7" s="37">
        <v>456.7</v>
      </c>
      <c r="CM7" s="37">
        <v>23.53</v>
      </c>
      <c r="CN7" s="37">
        <v>17.649999999999999</v>
      </c>
      <c r="CO7" s="37">
        <v>14.71</v>
      </c>
      <c r="CP7" s="37">
        <v>14.71</v>
      </c>
      <c r="CQ7" s="37">
        <v>14.71</v>
      </c>
      <c r="CR7" s="37">
        <v>33.1</v>
      </c>
      <c r="CS7" s="37">
        <v>31.72</v>
      </c>
      <c r="CT7" s="37">
        <v>27.46</v>
      </c>
      <c r="CU7" s="37">
        <v>27.55</v>
      </c>
      <c r="CV7" s="37">
        <v>27.26</v>
      </c>
      <c r="CW7" s="37">
        <v>27.26</v>
      </c>
      <c r="CX7" s="37">
        <v>80</v>
      </c>
      <c r="CY7" s="37">
        <v>94.74</v>
      </c>
      <c r="CZ7" s="37">
        <v>95.45</v>
      </c>
      <c r="DA7" s="37">
        <v>95</v>
      </c>
      <c r="DB7" s="37">
        <v>95.45</v>
      </c>
      <c r="DC7" s="37">
        <v>83.94</v>
      </c>
      <c r="DD7" s="37">
        <v>84.31</v>
      </c>
      <c r="DE7" s="37">
        <v>94.81</v>
      </c>
      <c r="DF7" s="37">
        <v>94.87</v>
      </c>
      <c r="DG7" s="37">
        <v>94.93</v>
      </c>
      <c r="DH7" s="37">
        <v>94.93</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v>
      </c>
      <c r="EM7" s="37">
        <v>0</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dcterms:created xsi:type="dcterms:W3CDTF">2018-12-03T09:35:57Z</dcterms:created>
  <dcterms:modified xsi:type="dcterms:W3CDTF">2019-02-18T07:40:18Z</dcterms:modified>
  <cp:category/>
</cp:coreProperties>
</file>