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jhdhn03001\水道局\01総務課\008財務共通全般\公営企業に係る「経営比較分析表」の策定等について\H28分\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I10" i="4" s="1"/>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B10" i="4"/>
  <c r="BB8" i="4"/>
  <c r="AL8" i="4"/>
  <c r="W8" i="4"/>
  <c r="P8" i="4"/>
  <c r="I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<sst xmlns="http://schemas.openxmlformats.org/spreadsheetml/2006/main" count="231" uniqueCount="119">
  <si>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</si>
  <si>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</si>
  <si>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</si>
  <si>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</si>
  <si>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</si>
  <si>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</si>
  <si>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</si>
  <si>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</si>
  <si>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</si>
  <si>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</si>
  <si>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</si>
  <si>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</si>
  <si>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</si>
  <si>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</si>
  <si>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</si>
  <si>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</si>
  <si>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</si>
  <si>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</si>
  <si>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</si>
  <si>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</si>
  <si>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</si>
  <si>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</si>
  <si>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</si>
  <si>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</si>
  <si>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</si>
  <si>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</si>
  <si>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</si>
  <si>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</si>
  <si>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</si>
  <si>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</si>
  <si>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</si>
  <si>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</si>
  <si>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</si>
  <si>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</si>
  <si>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</si>
  <si>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</si>
  <si>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</si>
  <si>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</si>
  <si>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</si>
  <si>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</si>
  <si>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</si>
  <si>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</si>
  <si>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</si>
  <si>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</si>
  <si>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</si>
  <si>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</si>
  <si>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</si>
  <si>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</si>
  <si>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</si>
  <si>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</si>
  <si>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</si>
  <si>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</si>
  <si>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</si>
  <si>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</si>
  <si>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</si>
  <si>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</si>
  <si>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</si>
  <si>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</si>
  <si>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</si>
  <si>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</si>
  <si>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</si>
  <si>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</si>
  <si>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</si>
  <si>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</si>
  <si>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</si>
  <si>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</si>
  <si>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</si>
  <si>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</si>
  <si>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</si>
  <si>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</si>
  <si>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</si>
  <si>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</si>
  <si>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</si>
  <si>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</si>
  <si>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</si>
  <si>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</si>
  <si>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</si>
  <si>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</si>
  <si>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</si>
  <si>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</si>
  <si>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</si>
  <si>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</si>
  <si>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</si>
  <si>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</si>
  <si>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</si>
  <si>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</si>
  <si>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</si>
  <si>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</si>
  <si>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</si>
  <si>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</si>
  <si>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</si>
  <si>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</si>
  <si>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</si>
  <si>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</si>
  <si>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</si>
  <si>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</si>
  <si>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</si>
  <si>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</si>
  <si>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</si>
  <si>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</si>
  <si>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</si>
  <si>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</si>
  <si>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</si>
  <si>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</si>
  <si>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</si>
  <si>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</si>
  <si>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</si>
  <si>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</si>
  <si>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</si>
  <si>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</si>
  <si>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</si>
  <si>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</si>
  <si>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</si>
  <si>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</si>
  <si>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</si>
  <si>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</si>
  <si>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水道施設は、投資の時期が比較的若いため老朽化を示す各比率は平均値より下回っている。しかしながら、比率が増加しているため、施設の老朽化に伴う多額の更新費用が今後発生すると予測される。長寿命化を図り事業費を抑えながら計画的に更新を進め施設の健全化を図る必要がある。</t>
    <rPh sb="10" eb="12">
      <t>トウシ</t>
    </rPh>
    <rPh sb="27" eb="28">
      <t>シメ</t>
    </rPh>
    <rPh sb="52" eb="54">
      <t>ヒリツ</t>
    </rPh>
    <rPh sb="55" eb="57">
      <t>ゾウカ</t>
    </rPh>
    <rPh sb="64" eb="66">
      <t>シセツ</t>
    </rPh>
    <rPh sb="67" eb="70">
      <t>ロウキュウカ</t>
    </rPh>
    <rPh sb="71" eb="72">
      <t>トモナ</t>
    </rPh>
    <rPh sb="73" eb="75">
      <t>タガク</t>
    </rPh>
    <rPh sb="76" eb="78">
      <t>コウシン</t>
    </rPh>
    <rPh sb="78" eb="80">
      <t>ヒヨウ</t>
    </rPh>
    <rPh sb="83" eb="85">
      <t>ハッセイ</t>
    </rPh>
    <rPh sb="88" eb="90">
      <t>ヨソク</t>
    </rPh>
    <rPh sb="94" eb="95">
      <t>チョウ</t>
    </rPh>
    <rPh sb="95" eb="98">
      <t>ジュミョウカ</t>
    </rPh>
    <rPh sb="99" eb="100">
      <t>ハカ</t>
    </rPh>
    <rPh sb="101" eb="104">
      <t>ジギョウヒ</t>
    </rPh>
    <rPh sb="105" eb="106">
      <t>オサ</t>
    </rPh>
    <rPh sb="110" eb="113">
      <t>ケイカクテキ</t>
    </rPh>
    <rPh sb="114" eb="116">
      <t>コウシン</t>
    </rPh>
    <rPh sb="117" eb="118">
      <t>スス</t>
    </rPh>
    <phoneticPr fontId="4"/>
  </si>
  <si>
    <t>　安全・安心で安定した水道の供給を持続させるため、一層の経営健全化が求められることから、適正な料金水準を保ち、有収率の向上を図り、維持管理の効率化（施設の統廃合等）を検討し経営基盤の強化に努める。</t>
    <rPh sb="1" eb="3">
      <t>アンゼン</t>
    </rPh>
    <rPh sb="4" eb="6">
      <t>アンシン</t>
    </rPh>
    <rPh sb="7" eb="9">
      <t>アンテイ</t>
    </rPh>
    <rPh sb="11" eb="13">
      <t>スイドウ</t>
    </rPh>
    <rPh sb="14" eb="16">
      <t>キョウキュウ</t>
    </rPh>
    <rPh sb="17" eb="19">
      <t>ジゾク</t>
    </rPh>
    <rPh sb="25" eb="27">
      <t>イッソウ</t>
    </rPh>
    <rPh sb="44" eb="46">
      <t>テキセイ</t>
    </rPh>
    <rPh sb="47" eb="49">
      <t>リョウキン</t>
    </rPh>
    <rPh sb="49" eb="51">
      <t>スイジュン</t>
    </rPh>
    <rPh sb="52" eb="53">
      <t>タモ</t>
    </rPh>
    <rPh sb="57" eb="58">
      <t>リツ</t>
    </rPh>
    <rPh sb="59" eb="61">
      <t>コウジョウ</t>
    </rPh>
    <rPh sb="62" eb="63">
      <t>ハカ</t>
    </rPh>
    <rPh sb="80" eb="81">
      <t>トウ</t>
    </rPh>
    <rPh sb="94" eb="95">
      <t>ツト</t>
    </rPh>
    <phoneticPr fontId="4"/>
  </si>
  <si>
    <t xml:space="preserve">①経常収支比率は、平均値より下回っているものの、費用の抑制や水道料金の改定による収益増加に加え、長期前受金戻入等により改善傾向にある。
③流動比率は、会計制度の改正などもあり一時減少したが、例年平均値より上回っている。今後も現金などの流動資産を維持し比率を保っていく必要がある。
④地理的条件と集落の点在により過去からの投資規模は大きい。できるだけ企業債の発行を抑制し着実に償還し、収益増加を図り比率の抑制に努めたい。
⑤給水に係る費用が給水収益で賄えてはいないが、料金改定により改善に向かっている。今後も適正な料金水準を保つ必要がある。
⑥地理的条件等により費用も多く平均値より上回っている。投資の効率化や維持管理費の削減に努める必要がある。
⑦比率から施設の利用状況等は平均並みであると言える。給水区域拡張等で上昇したが、今後も施設の適正な管理に努める。
⑧例年有収率は平均値を上回っており、施設の稼働状況が収益に反映されていると言えるが、一層の有収率の向上に努める。
</t>
    <rPh sb="1" eb="3">
      <t>ケイジョウ</t>
    </rPh>
    <rPh sb="3" eb="5">
      <t>シュウシ</t>
    </rPh>
    <rPh sb="5" eb="7">
      <t>ヒリツ</t>
    </rPh>
    <rPh sb="9" eb="12">
      <t>ヘイキンチ</t>
    </rPh>
    <rPh sb="14" eb="16">
      <t>シタマワ</t>
    </rPh>
    <rPh sb="24" eb="26">
      <t>ヒヨウ</t>
    </rPh>
    <rPh sb="27" eb="29">
      <t>ヨクセイ</t>
    </rPh>
    <rPh sb="30" eb="32">
      <t>スイドウ</t>
    </rPh>
    <rPh sb="32" eb="34">
      <t>リョウキン</t>
    </rPh>
    <rPh sb="35" eb="37">
      <t>カイテイ</t>
    </rPh>
    <rPh sb="40" eb="42">
      <t>シュウエキ</t>
    </rPh>
    <rPh sb="42" eb="44">
      <t>ゾウカ</t>
    </rPh>
    <rPh sb="45" eb="46">
      <t>クワ</t>
    </rPh>
    <rPh sb="48" eb="50">
      <t>チョウキ</t>
    </rPh>
    <rPh sb="50" eb="53">
      <t>マエウケキン</t>
    </rPh>
    <rPh sb="53" eb="55">
      <t>レイニュウ</t>
    </rPh>
    <rPh sb="55" eb="56">
      <t>トウ</t>
    </rPh>
    <rPh sb="59" eb="61">
      <t>カイゼン</t>
    </rPh>
    <rPh sb="61" eb="63">
      <t>ケイコウ</t>
    </rPh>
    <rPh sb="87" eb="89">
      <t>イチジ</t>
    </rPh>
    <rPh sb="95" eb="97">
      <t>レイネン</t>
    </rPh>
    <rPh sb="160" eb="162">
      <t>トウシ</t>
    </rPh>
    <rPh sb="162" eb="164">
      <t>キボ</t>
    </rPh>
    <rPh sb="165" eb="166">
      <t>オオ</t>
    </rPh>
    <rPh sb="184" eb="186">
      <t>チャクジツ</t>
    </rPh>
    <rPh sb="187" eb="189">
      <t>ショウカン</t>
    </rPh>
    <rPh sb="191" eb="193">
      <t>シュウエキ</t>
    </rPh>
    <rPh sb="193" eb="195">
      <t>ゾウカ</t>
    </rPh>
    <rPh sb="196" eb="197">
      <t>ハカ</t>
    </rPh>
    <rPh sb="211" eb="213">
      <t>キュウスイ</t>
    </rPh>
    <rPh sb="214" eb="215">
      <t>カカ</t>
    </rPh>
    <rPh sb="216" eb="218">
      <t>ヒヨウ</t>
    </rPh>
    <rPh sb="219" eb="221">
      <t>キュウスイ</t>
    </rPh>
    <rPh sb="221" eb="223">
      <t>シュウエキ</t>
    </rPh>
    <rPh sb="224" eb="225">
      <t>マカナ</t>
    </rPh>
    <rPh sb="233" eb="235">
      <t>リョウキン</t>
    </rPh>
    <rPh sb="235" eb="237">
      <t>カイテイ</t>
    </rPh>
    <rPh sb="240" eb="242">
      <t>カイゼン</t>
    </rPh>
    <rPh sb="243" eb="244">
      <t>ム</t>
    </rPh>
    <rPh sb="250" eb="252">
      <t>コンゴ</t>
    </rPh>
    <rPh sb="253" eb="255">
      <t>テキセイ</t>
    </rPh>
    <rPh sb="256" eb="258">
      <t>リョウキン</t>
    </rPh>
    <rPh sb="258" eb="260">
      <t>スイジュン</t>
    </rPh>
    <rPh sb="261" eb="262">
      <t>タモ</t>
    </rPh>
    <rPh sb="263" eb="265">
      <t>ヒツヨウ</t>
    </rPh>
    <rPh sb="271" eb="274">
      <t>チリテキ</t>
    </rPh>
    <rPh sb="274" eb="276">
      <t>ジョウケン</t>
    </rPh>
    <rPh sb="276" eb="277">
      <t>トウ</t>
    </rPh>
    <rPh sb="280" eb="282">
      <t>ヒヨウ</t>
    </rPh>
    <rPh sb="283" eb="284">
      <t>オオ</t>
    </rPh>
    <rPh sb="285" eb="288">
      <t>ヘイキンチ</t>
    </rPh>
    <rPh sb="290" eb="292">
      <t>ウワマワ</t>
    </rPh>
    <rPh sb="297" eb="299">
      <t>トウシ</t>
    </rPh>
    <rPh sb="300" eb="303">
      <t>コウリツカ</t>
    </rPh>
    <rPh sb="304" eb="306">
      <t>イジ</t>
    </rPh>
    <rPh sb="306" eb="309">
      <t>カンリヒ</t>
    </rPh>
    <rPh sb="310" eb="312">
      <t>サクゲン</t>
    </rPh>
    <rPh sb="313" eb="314">
      <t>ツト</t>
    </rPh>
    <rPh sb="316" eb="318">
      <t>ヒツヨウ</t>
    </rPh>
    <rPh sb="324" eb="326">
      <t>ヒリツ</t>
    </rPh>
    <rPh sb="339" eb="340">
      <t>ナ</t>
    </rPh>
    <rPh sb="345" eb="346">
      <t>イ</t>
    </rPh>
    <rPh sb="349" eb="351">
      <t>キュウスイ</t>
    </rPh>
    <rPh sb="351" eb="353">
      <t>クイキ</t>
    </rPh>
    <rPh sb="353" eb="355">
      <t>カクチョウ</t>
    </rPh>
    <rPh sb="355" eb="356">
      <t>トウ</t>
    </rPh>
    <rPh sb="357" eb="359">
      <t>ジョウショウ</t>
    </rPh>
    <rPh sb="363" eb="365">
      <t>コンゴ</t>
    </rPh>
    <rPh sb="366" eb="368">
      <t>シセツ</t>
    </rPh>
    <rPh sb="369" eb="371">
      <t>テキセイ</t>
    </rPh>
    <rPh sb="372" eb="374">
      <t>カンリ</t>
    </rPh>
    <rPh sb="375" eb="376">
      <t>ツト</t>
    </rPh>
    <rPh sb="381" eb="383">
      <t>レイネン</t>
    </rPh>
    <rPh sb="383" eb="385">
      <t>ユウシュウ</t>
    </rPh>
    <rPh sb="385" eb="386">
      <t>リツ</t>
    </rPh>
    <rPh sb="387" eb="390">
      <t>ヘイキンチ</t>
    </rPh>
    <rPh sb="391" eb="393">
      <t>ウワマワ</t>
    </rPh>
    <rPh sb="398" eb="400">
      <t>シセツ</t>
    </rPh>
    <rPh sb="401" eb="403">
      <t>カドウ</t>
    </rPh>
    <rPh sb="403" eb="405">
      <t>ジョウキョウ</t>
    </rPh>
    <rPh sb="406" eb="408">
      <t>シュウエキ</t>
    </rPh>
    <rPh sb="409" eb="411">
      <t>ハンエイ</t>
    </rPh>
    <rPh sb="417" eb="418">
      <t>イ</t>
    </rPh>
    <rPh sb="422" eb="424">
      <t>イッソウ</t>
    </rPh>
    <rPh sb="425" eb="427">
      <t>ユウシュウ</t>
    </rPh>
    <rPh sb="427" eb="428">
      <t>リツ</t>
    </rPh>
    <rPh sb="429" eb="431">
      <t>コウジョウ</t>
    </rPh>
    <rPh sb="432" eb="43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</si>
</sst>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0.95</c:v>
                </c:pt>
                <c:pt idx="1">
                  <c:v>0.55000000000000004</c:v>
                </c:pt>
                <c:pt idx="2">
                  <c:v>0.6</c:v>
                </c:pt>
                <c:pt idx="3">
                  <c:v>0.41</c:v>
                </c:pt>
                <c:pt idx="4">
                  <c:v>0.17</c:v>
                </c:pt>
              </c:numCache>
            </c:numRef>
          </c:val>
          <c:extLst>
            <c:ext xmlns:c16="http://schemas.microsoft.com/office/drawing/2014/chart" uri="{C3380CC4-5D6E-409C-BE32-E72D297353CC}">
              <c16:uniqueId val="{00000000-EFA8-453E-ABEF-16DA2BD9E9CF}"/>
            </c:ext>
          </c:extLst>
        </c:ser>
        <c:dLbls>
          <c:showLegendKey val="0"/>
          <c:showVal val="0"/>
          <c:showCatName val="0"/>
          <c:showSerName val="0"/>
          <c:showPercent val="0"/>
          <c:showBubbleSize val="0"/>
        </c:dLbls>
        <c:gapWidth val="150"/>
        <c:axId val="185033232"/>
        <c:axId val="18503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0.71</c:v>
                </c:pt>
              </c:numCache>
            </c:numRef>
          </c:val>
          <c:smooth val="0"/>
          <c:extLst>
            <c:ext xmlns:c16="http://schemas.microsoft.com/office/drawing/2014/chart" uri="{C3380CC4-5D6E-409C-BE32-E72D297353CC}">
              <c16:uniqueId val="{00000001-EFA8-453E-ABEF-16DA2BD9E9CF}"/>
            </c:ext>
          </c:extLst>
        </c:ser>
        <c:dLbls>
          <c:showLegendKey val="0"/>
          <c:showVal val="0"/>
          <c:showCatName val="0"/>
          <c:showSerName val="0"/>
          <c:showPercent val="0"/>
          <c:showBubbleSize val="0"/>
        </c:dLbls>
        <c:marker val="1"/>
        <c:smooth val="0"/>
        <c:axId val="185033232"/>
        <c:axId val="185033624"/>
      </c:lineChart>
      <c:dateAx>
        <c:axId val="185033232"/>
        <c:scaling>
          <c:orientation val="minMax"/>
        </c:scaling>
        <c:delete val="1"/>
        <c:axPos val="b"/>
        <c:numFmt formatCode="ge" sourceLinked="1"/>
        <c:majorTickMark val="none"/>
        <c:minorTickMark val="none"/>
        <c:tickLblPos val="none"/>
        <c:crossAx val="185033624"/>
        <c:crosses val="autoZero"/>
        <c:auto val="1"/>
        <c:lblOffset val="100"/>
        <c:baseTimeUnit val="years"/>
      </c:dateAx>
      <c:valAx>
        <c:axId val="18503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60.78</c:v>
                </c:pt>
                <c:pt idx="1">
                  <c:v>59.65</c:v>
                </c:pt>
                <c:pt idx="2">
                  <c:v>58.96</c:v>
                </c:pt>
                <c:pt idx="3">
                  <c:v>59.43</c:v>
                </c:pt>
                <c:pt idx="4">
                  <c:v>63.68</c:v>
                </c:pt>
              </c:numCache>
            </c:numRef>
          </c:val>
          <c:extLst>
            <c:ext xmlns:c16="http://schemas.microsoft.com/office/drawing/2014/chart" uri="{C3380CC4-5D6E-409C-BE32-E72D297353CC}">
              <c16:uniqueId val="{00000000-9C7A-4ACB-9E53-DBA0834976E8}"/>
            </c:ext>
          </c:extLst>
        </c:ser>
        <c:dLbls>
          <c:showLegendKey val="0"/>
          <c:showVal val="0"/>
          <c:showCatName val="0"/>
          <c:showSerName val="0"/>
          <c:showPercent val="0"/>
          <c:showBubbleSize val="0"/>
        </c:dLbls>
        <c:gapWidth val="150"/>
        <c:axId val="186598552"/>
        <c:axId val="1867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54.92</c:v>
                </c:pt>
              </c:numCache>
            </c:numRef>
          </c:val>
          <c:smooth val="0"/>
          <c:extLst>
            <c:ext xmlns:c16="http://schemas.microsoft.com/office/drawing/2014/chart" uri="{C3380CC4-5D6E-409C-BE32-E72D297353CC}">
              <c16:uniqueId val="{00000001-9C7A-4ACB-9E53-DBA0834976E8}"/>
            </c:ext>
          </c:extLst>
        </c:ser>
        <c:dLbls>
          <c:showLegendKey val="0"/>
          <c:showVal val="0"/>
          <c:showCatName val="0"/>
          <c:showSerName val="0"/>
          <c:showPercent val="0"/>
          <c:showBubbleSize val="0"/>
        </c:dLbls>
        <c:marker val="1"/>
        <c:smooth val="0"/>
        <c:axId val="186598552"/>
        <c:axId val="186733696"/>
      </c:lineChart>
      <c:dateAx>
        <c:axId val="186598552"/>
        <c:scaling>
          <c:orientation val="minMax"/>
        </c:scaling>
        <c:delete val="1"/>
        <c:axPos val="b"/>
        <c:numFmt formatCode="ge" sourceLinked="1"/>
        <c:majorTickMark val="none"/>
        <c:minorTickMark val="none"/>
        <c:tickLblPos val="none"/>
        <c:crossAx val="186733696"/>
        <c:crosses val="autoZero"/>
        <c:auto val="1"/>
        <c:lblOffset val="100"/>
        <c:baseTimeUnit val="years"/>
      </c:dateAx>
      <c:valAx>
        <c:axId val="1867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9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91.25</c:v>
                </c:pt>
                <c:pt idx="1">
                  <c:v>90.94</c:v>
                </c:pt>
                <c:pt idx="2">
                  <c:v>90.81</c:v>
                </c:pt>
                <c:pt idx="3">
                  <c:v>90.52</c:v>
                </c:pt>
                <c:pt idx="4">
                  <c:v>90.6</c:v>
                </c:pt>
              </c:numCache>
            </c:numRef>
          </c:val>
          <c:extLst>
            <c:ext xmlns:c16="http://schemas.microsoft.com/office/drawing/2014/chart" uri="{C3380CC4-5D6E-409C-BE32-E72D297353CC}">
              <c16:uniqueId val="{00000000-7364-4E6B-A305-22BC42747964}"/>
            </c:ext>
          </c:extLst>
        </c:ser>
        <c:dLbls>
          <c:showLegendKey val="0"/>
          <c:showVal val="0"/>
          <c:showCatName val="0"/>
          <c:showSerName val="0"/>
          <c:showPercent val="0"/>
          <c:showBubbleSize val="0"/>
        </c:dLbls>
        <c:gapWidth val="150"/>
        <c:axId val="186734872"/>
        <c:axId val="1867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82.66</c:v>
                </c:pt>
              </c:numCache>
            </c:numRef>
          </c:val>
          <c:smooth val="0"/>
          <c:extLst>
            <c:ext xmlns:c16="http://schemas.microsoft.com/office/drawing/2014/chart" uri="{C3380CC4-5D6E-409C-BE32-E72D297353CC}">
              <c16:uniqueId val="{00000001-7364-4E6B-A305-22BC42747964}"/>
            </c:ext>
          </c:extLst>
        </c:ser>
        <c:dLbls>
          <c:showLegendKey val="0"/>
          <c:showVal val="0"/>
          <c:showCatName val="0"/>
          <c:showSerName val="0"/>
          <c:showPercent val="0"/>
          <c:showBubbleSize val="0"/>
        </c:dLbls>
        <c:marker val="1"/>
        <c:smooth val="0"/>
        <c:axId val="186734872"/>
        <c:axId val="186735264"/>
      </c:lineChart>
      <c:dateAx>
        <c:axId val="186734872"/>
        <c:scaling>
          <c:orientation val="minMax"/>
        </c:scaling>
        <c:delete val="1"/>
        <c:axPos val="b"/>
        <c:numFmt formatCode="ge" sourceLinked="1"/>
        <c:majorTickMark val="none"/>
        <c:minorTickMark val="none"/>
        <c:tickLblPos val="none"/>
        <c:crossAx val="186735264"/>
        <c:crosses val="autoZero"/>
        <c:auto val="1"/>
        <c:lblOffset val="100"/>
        <c:baseTimeUnit val="years"/>
      </c:dateAx>
      <c:valAx>
        <c:axId val="1867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99.25</c:v>
                </c:pt>
                <c:pt idx="1">
                  <c:v>97.15</c:v>
                </c:pt>
                <c:pt idx="2">
                  <c:v>106.9</c:v>
                </c:pt>
                <c:pt idx="3">
                  <c:v>105.67</c:v>
                </c:pt>
                <c:pt idx="4">
                  <c:v>106.14</c:v>
                </c:pt>
              </c:numCache>
            </c:numRef>
          </c:val>
          <c:extLst>
            <c:ext xmlns:c16="http://schemas.microsoft.com/office/drawing/2014/chart" uri="{C3380CC4-5D6E-409C-BE32-E72D297353CC}">
              <c16:uniqueId val="{00000000-D076-4D11-A98B-0D7A483588FB}"/>
            </c:ext>
          </c:extLst>
        </c:ser>
        <c:dLbls>
          <c:showLegendKey val="0"/>
          <c:showVal val="0"/>
          <c:showCatName val="0"/>
          <c:showSerName val="0"/>
          <c:showPercent val="0"/>
          <c:showBubbleSize val="0"/>
        </c:dLbls>
        <c:gapWidth val="150"/>
        <c:axId val="185034800"/>
        <c:axId val="18503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111.71</c:v>
                </c:pt>
              </c:numCache>
            </c:numRef>
          </c:val>
          <c:smooth val="0"/>
          <c:extLst>
            <c:ext xmlns:c16="http://schemas.microsoft.com/office/drawing/2014/chart" uri="{C3380CC4-5D6E-409C-BE32-E72D297353CC}">
              <c16:uniqueId val="{00000001-D076-4D11-A98B-0D7A483588FB}"/>
            </c:ext>
          </c:extLst>
        </c:ser>
        <c:dLbls>
          <c:showLegendKey val="0"/>
          <c:showVal val="0"/>
          <c:showCatName val="0"/>
          <c:showSerName val="0"/>
          <c:showPercent val="0"/>
          <c:showBubbleSize val="0"/>
        </c:dLbls>
        <c:marker val="1"/>
        <c:smooth val="0"/>
        <c:axId val="185034800"/>
        <c:axId val="185035192"/>
      </c:lineChart>
      <c:dateAx>
        <c:axId val="185034800"/>
        <c:scaling>
          <c:orientation val="minMax"/>
        </c:scaling>
        <c:delete val="1"/>
        <c:axPos val="b"/>
        <c:numFmt formatCode="ge" sourceLinked="1"/>
        <c:majorTickMark val="none"/>
        <c:minorTickMark val="none"/>
        <c:tickLblPos val="none"/>
        <c:crossAx val="185035192"/>
        <c:crosses val="autoZero"/>
        <c:auto val="1"/>
        <c:lblOffset val="100"/>
        <c:baseTimeUnit val="years"/>
      </c:dateAx>
      <c:valAx>
        <c:axId val="185035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3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32.54</c:v>
                </c:pt>
                <c:pt idx="1">
                  <c:v>33.630000000000003</c:v>
                </c:pt>
                <c:pt idx="2">
                  <c:v>43.43</c:v>
                </c:pt>
                <c:pt idx="3">
                  <c:v>45.15</c:v>
                </c:pt>
                <c:pt idx="4">
                  <c:v>46.44</c:v>
                </c:pt>
              </c:numCache>
            </c:numRef>
          </c:val>
          <c:extLst>
            <c:ext xmlns:c16="http://schemas.microsoft.com/office/drawing/2014/chart" uri="{C3380CC4-5D6E-409C-BE32-E72D297353CC}">
              <c16:uniqueId val="{00000000-9882-4646-8597-45AB923556B5}"/>
            </c:ext>
          </c:extLst>
        </c:ser>
        <c:dLbls>
          <c:showLegendKey val="0"/>
          <c:showVal val="0"/>
          <c:showCatName val="0"/>
          <c:showSerName val="0"/>
          <c:showPercent val="0"/>
          <c:showBubbleSize val="0"/>
        </c:dLbls>
        <c:gapWidth val="150"/>
        <c:axId val="185036368"/>
        <c:axId val="18503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48.49</c:v>
                </c:pt>
              </c:numCache>
            </c:numRef>
          </c:val>
          <c:smooth val="0"/>
          <c:extLst>
            <c:ext xmlns:c16="http://schemas.microsoft.com/office/drawing/2014/chart" uri="{C3380CC4-5D6E-409C-BE32-E72D297353CC}">
              <c16:uniqueId val="{00000001-9882-4646-8597-45AB923556B5}"/>
            </c:ext>
          </c:extLst>
        </c:ser>
        <c:dLbls>
          <c:showLegendKey val="0"/>
          <c:showVal val="0"/>
          <c:showCatName val="0"/>
          <c:showSerName val="0"/>
          <c:showPercent val="0"/>
          <c:showBubbleSize val="0"/>
        </c:dLbls>
        <c:marker val="1"/>
        <c:smooth val="0"/>
        <c:axId val="185036368"/>
        <c:axId val="185036760"/>
      </c:lineChart>
      <c:dateAx>
        <c:axId val="185036368"/>
        <c:scaling>
          <c:orientation val="minMax"/>
        </c:scaling>
        <c:delete val="1"/>
        <c:axPos val="b"/>
        <c:numFmt formatCode="ge" sourceLinked="1"/>
        <c:majorTickMark val="none"/>
        <c:minorTickMark val="none"/>
        <c:tickLblPos val="none"/>
        <c:crossAx val="185036760"/>
        <c:crosses val="autoZero"/>
        <c:auto val="1"/>
        <c:lblOffset val="100"/>
        <c:baseTimeUnit val="years"/>
      </c:dateAx>
      <c:valAx>
        <c:axId val="18503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0.23</c:v>
                </c:pt>
                <c:pt idx="1">
                  <c:v>0.08</c:v>
                </c:pt>
                <c:pt idx="2">
                  <c:v>2.25</c:v>
                </c:pt>
                <c:pt idx="3">
                  <c:v>9.7200000000000006</c:v>
                </c:pt>
                <c:pt idx="4">
                  <c:v>10.8</c:v>
                </c:pt>
              </c:numCache>
            </c:numRef>
          </c:val>
          <c:extLst>
            <c:ext xmlns:c16="http://schemas.microsoft.com/office/drawing/2014/chart" uri="{C3380CC4-5D6E-409C-BE32-E72D297353CC}">
              <c16:uniqueId val="{00000000-8226-45BD-AB62-0C1642E93FA3}"/>
            </c:ext>
          </c:extLst>
        </c:ser>
        <c:dLbls>
          <c:showLegendKey val="0"/>
          <c:showVal val="0"/>
          <c:showCatName val="0"/>
          <c:showSerName val="0"/>
          <c:showPercent val="0"/>
          <c:showBubbleSize val="0"/>
        </c:dLbls>
        <c:gapWidth val="150"/>
        <c:axId val="185037936"/>
        <c:axId val="18503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12.79</c:v>
                </c:pt>
              </c:numCache>
            </c:numRef>
          </c:val>
          <c:smooth val="0"/>
          <c:extLst>
            <c:ext xmlns:c16="http://schemas.microsoft.com/office/drawing/2014/chart" uri="{C3380CC4-5D6E-409C-BE32-E72D297353CC}">
              <c16:uniqueId val="{00000001-8226-45BD-AB62-0C1642E93FA3}"/>
            </c:ext>
          </c:extLst>
        </c:ser>
        <c:dLbls>
          <c:showLegendKey val="0"/>
          <c:showVal val="0"/>
          <c:showCatName val="0"/>
          <c:showSerName val="0"/>
          <c:showPercent val="0"/>
          <c:showBubbleSize val="0"/>
        </c:dLbls>
        <c:marker val="1"/>
        <c:smooth val="0"/>
        <c:axId val="185037936"/>
        <c:axId val="185038328"/>
      </c:lineChart>
      <c:dateAx>
        <c:axId val="185037936"/>
        <c:scaling>
          <c:orientation val="minMax"/>
        </c:scaling>
        <c:delete val="1"/>
        <c:axPos val="b"/>
        <c:numFmt formatCode="ge" sourceLinked="1"/>
        <c:majorTickMark val="none"/>
        <c:minorTickMark val="none"/>
        <c:tickLblPos val="none"/>
        <c:crossAx val="185038328"/>
        <c:crosses val="autoZero"/>
        <c:auto val="1"/>
        <c:lblOffset val="100"/>
        <c:baseTimeUnit val="years"/>
      </c:dateAx>
      <c:valAx>
        <c:axId val="18503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0-4A8D-9393-B995727A0F9F}"/>
            </c:ext>
          </c:extLst>
        </c:ser>
        <c:dLbls>
          <c:showLegendKey val="0"/>
          <c:showVal val="0"/>
          <c:showCatName val="0"/>
          <c:showSerName val="0"/>
          <c:showPercent val="0"/>
          <c:showBubbleSize val="0"/>
        </c:dLbls>
        <c:gapWidth val="150"/>
        <c:axId val="186596984"/>
        <c:axId val="1865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1.72</c:v>
                </c:pt>
              </c:numCache>
            </c:numRef>
          </c:val>
          <c:smooth val="0"/>
          <c:extLst>
            <c:ext xmlns:c16="http://schemas.microsoft.com/office/drawing/2014/chart" uri="{C3380CC4-5D6E-409C-BE32-E72D297353CC}">
              <c16:uniqueId val="{00000001-AD30-4A8D-9393-B995727A0F9F}"/>
            </c:ext>
          </c:extLst>
        </c:ser>
        <c:dLbls>
          <c:showLegendKey val="0"/>
          <c:showVal val="0"/>
          <c:showCatName val="0"/>
          <c:showSerName val="0"/>
          <c:showPercent val="0"/>
          <c:showBubbleSize val="0"/>
        </c:dLbls>
        <c:marker val="1"/>
        <c:smooth val="0"/>
        <c:axId val="186596984"/>
        <c:axId val="186597376"/>
      </c:lineChart>
      <c:dateAx>
        <c:axId val="186596984"/>
        <c:scaling>
          <c:orientation val="minMax"/>
        </c:scaling>
        <c:delete val="1"/>
        <c:axPos val="b"/>
        <c:numFmt formatCode="ge" sourceLinked="1"/>
        <c:majorTickMark val="none"/>
        <c:minorTickMark val="none"/>
        <c:tickLblPos val="none"/>
        <c:crossAx val="186597376"/>
        <c:crosses val="autoZero"/>
        <c:auto val="1"/>
        <c:lblOffset val="100"/>
        <c:baseTimeUnit val="years"/>
      </c:dateAx>
      <c:valAx>
        <c:axId val="18659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59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1374.05</c:v>
                </c:pt>
                <c:pt idx="1">
                  <c:v>658.62</c:v>
                </c:pt>
                <c:pt idx="2">
                  <c:v>451.87</c:v>
                </c:pt>
                <c:pt idx="3">
                  <c:v>489.67</c:v>
                </c:pt>
                <c:pt idx="4">
                  <c:v>485.21</c:v>
                </c:pt>
              </c:numCache>
            </c:numRef>
          </c:val>
          <c:extLst>
            <c:ext xmlns:c16="http://schemas.microsoft.com/office/drawing/2014/chart" uri="{C3380CC4-5D6E-409C-BE32-E72D297353CC}">
              <c16:uniqueId val="{00000000-235B-47BB-BE2E-716739938854}"/>
            </c:ext>
          </c:extLst>
        </c:ser>
        <c:dLbls>
          <c:showLegendKey val="0"/>
          <c:showVal val="0"/>
          <c:showCatName val="0"/>
          <c:showSerName val="0"/>
          <c:showPercent val="0"/>
          <c:showBubbleSize val="0"/>
        </c:dLbls>
        <c:gapWidth val="150"/>
        <c:axId val="186600512"/>
        <c:axId val="18660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384.34</c:v>
                </c:pt>
              </c:numCache>
            </c:numRef>
          </c:val>
          <c:smooth val="0"/>
          <c:extLst>
            <c:ext xmlns:c16="http://schemas.microsoft.com/office/drawing/2014/chart" uri="{C3380CC4-5D6E-409C-BE32-E72D297353CC}">
              <c16:uniqueId val="{00000001-235B-47BB-BE2E-716739938854}"/>
            </c:ext>
          </c:extLst>
        </c:ser>
        <c:dLbls>
          <c:showLegendKey val="0"/>
          <c:showVal val="0"/>
          <c:showCatName val="0"/>
          <c:showSerName val="0"/>
          <c:showPercent val="0"/>
          <c:showBubbleSize val="0"/>
        </c:dLbls>
        <c:marker val="1"/>
        <c:smooth val="0"/>
        <c:axId val="186600512"/>
        <c:axId val="186600904"/>
      </c:lineChart>
      <c:dateAx>
        <c:axId val="186600512"/>
        <c:scaling>
          <c:orientation val="minMax"/>
        </c:scaling>
        <c:delete val="1"/>
        <c:axPos val="b"/>
        <c:numFmt formatCode="ge" sourceLinked="1"/>
        <c:majorTickMark val="none"/>
        <c:minorTickMark val="none"/>
        <c:tickLblPos val="none"/>
        <c:crossAx val="186600904"/>
        <c:crosses val="autoZero"/>
        <c:auto val="1"/>
        <c:lblOffset val="100"/>
        <c:baseTimeUnit val="years"/>
      </c:dateAx>
      <c:valAx>
        <c:axId val="186600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784.01</c:v>
                </c:pt>
                <c:pt idx="1">
                  <c:v>781.38</c:v>
                </c:pt>
                <c:pt idx="2">
                  <c:v>745.63</c:v>
                </c:pt>
                <c:pt idx="3">
                  <c:v>729.18</c:v>
                </c:pt>
                <c:pt idx="4">
                  <c:v>755.13</c:v>
                </c:pt>
              </c:numCache>
            </c:numRef>
          </c:val>
          <c:extLst>
            <c:ext xmlns:c16="http://schemas.microsoft.com/office/drawing/2014/chart" uri="{C3380CC4-5D6E-409C-BE32-E72D297353CC}">
              <c16:uniqueId val="{00000000-3410-449F-B6F1-5DBFDAB2C0E7}"/>
            </c:ext>
          </c:extLst>
        </c:ser>
        <c:dLbls>
          <c:showLegendKey val="0"/>
          <c:showVal val="0"/>
          <c:showCatName val="0"/>
          <c:showSerName val="0"/>
          <c:showPercent val="0"/>
          <c:showBubbleSize val="0"/>
        </c:dLbls>
        <c:gapWidth val="150"/>
        <c:axId val="186602080"/>
        <c:axId val="18660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380.58</c:v>
                </c:pt>
              </c:numCache>
            </c:numRef>
          </c:val>
          <c:smooth val="0"/>
          <c:extLst>
            <c:ext xmlns:c16="http://schemas.microsoft.com/office/drawing/2014/chart" uri="{C3380CC4-5D6E-409C-BE32-E72D297353CC}">
              <c16:uniqueId val="{00000001-3410-449F-B6F1-5DBFDAB2C0E7}"/>
            </c:ext>
          </c:extLst>
        </c:ser>
        <c:dLbls>
          <c:showLegendKey val="0"/>
          <c:showVal val="0"/>
          <c:showCatName val="0"/>
          <c:showSerName val="0"/>
          <c:showPercent val="0"/>
          <c:showBubbleSize val="0"/>
        </c:dLbls>
        <c:marker val="1"/>
        <c:smooth val="0"/>
        <c:axId val="186602080"/>
        <c:axId val="186602472"/>
      </c:lineChart>
      <c:dateAx>
        <c:axId val="186602080"/>
        <c:scaling>
          <c:orientation val="minMax"/>
        </c:scaling>
        <c:delete val="1"/>
        <c:axPos val="b"/>
        <c:numFmt formatCode="ge" sourceLinked="1"/>
        <c:majorTickMark val="none"/>
        <c:minorTickMark val="none"/>
        <c:tickLblPos val="none"/>
        <c:crossAx val="186602472"/>
        <c:crosses val="autoZero"/>
        <c:auto val="1"/>
        <c:lblOffset val="100"/>
        <c:baseTimeUnit val="years"/>
      </c:dateAx>
      <c:valAx>
        <c:axId val="186602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6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86.87</c:v>
                </c:pt>
                <c:pt idx="1">
                  <c:v>84.76</c:v>
                </c:pt>
                <c:pt idx="2">
                  <c:v>91.59</c:v>
                </c:pt>
                <c:pt idx="3">
                  <c:v>91.69</c:v>
                </c:pt>
                <c:pt idx="4">
                  <c:v>94.11</c:v>
                </c:pt>
              </c:numCache>
            </c:numRef>
          </c:val>
          <c:extLst>
            <c:ext xmlns:c16="http://schemas.microsoft.com/office/drawing/2014/chart" uri="{C3380CC4-5D6E-409C-BE32-E72D297353CC}">
              <c16:uniqueId val="{00000000-AAC3-4623-933E-86D1C4B5F086}"/>
            </c:ext>
          </c:extLst>
        </c:ser>
        <c:dLbls>
          <c:showLegendKey val="0"/>
          <c:showVal val="0"/>
          <c:showCatName val="0"/>
          <c:showSerName val="0"/>
          <c:showPercent val="0"/>
          <c:showBubbleSize val="0"/>
        </c:dLbls>
        <c:gapWidth val="150"/>
        <c:axId val="186603648"/>
        <c:axId val="18660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102.38</c:v>
                </c:pt>
              </c:numCache>
            </c:numRef>
          </c:val>
          <c:smooth val="0"/>
          <c:extLst>
            <c:ext xmlns:c16="http://schemas.microsoft.com/office/drawing/2014/chart" uri="{C3380CC4-5D6E-409C-BE32-E72D297353CC}">
              <c16:uniqueId val="{00000001-AAC3-4623-933E-86D1C4B5F086}"/>
            </c:ext>
          </c:extLst>
        </c:ser>
        <c:dLbls>
          <c:showLegendKey val="0"/>
          <c:showVal val="0"/>
          <c:showCatName val="0"/>
          <c:showSerName val="0"/>
          <c:showPercent val="0"/>
          <c:showBubbleSize val="0"/>
        </c:dLbls>
        <c:marker val="1"/>
        <c:smooth val="0"/>
        <c:axId val="186603648"/>
        <c:axId val="186604040"/>
      </c:lineChart>
      <c:dateAx>
        <c:axId val="186603648"/>
        <c:scaling>
          <c:orientation val="minMax"/>
        </c:scaling>
        <c:delete val="1"/>
        <c:axPos val="b"/>
        <c:numFmt formatCode="ge" sourceLinked="1"/>
        <c:majorTickMark val="none"/>
        <c:minorTickMark val="none"/>
        <c:tickLblPos val="none"/>
        <c:crossAx val="186604040"/>
        <c:crosses val="autoZero"/>
        <c:auto val="1"/>
        <c:lblOffset val="100"/>
        <c:baseTimeUnit val="years"/>
      </c:dateAx>
      <c:valAx>
        <c:axId val="1866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239.91</c:v>
                </c:pt>
                <c:pt idx="1">
                  <c:v>246.35</c:v>
                </c:pt>
                <c:pt idx="2">
                  <c:v>234.14</c:v>
                </c:pt>
                <c:pt idx="3">
                  <c:v>234.04</c:v>
                </c:pt>
                <c:pt idx="4">
                  <c:v>228.21</c:v>
                </c:pt>
              </c:numCache>
            </c:numRef>
          </c:val>
          <c:extLst>
            <c:ext xmlns:c16="http://schemas.microsoft.com/office/drawing/2014/chart" uri="{C3380CC4-5D6E-409C-BE32-E72D297353CC}">
              <c16:uniqueId val="{00000000-8C83-45EE-A185-27BD9228EB27}"/>
            </c:ext>
          </c:extLst>
        </c:ser>
        <c:dLbls>
          <c:showLegendKey val="0"/>
          <c:showVal val="0"/>
          <c:showCatName val="0"/>
          <c:showSerName val="0"/>
          <c:showPercent val="0"/>
          <c:showBubbleSize val="0"/>
        </c:dLbls>
        <c:gapWidth val="150"/>
        <c:axId val="186600120"/>
        <c:axId val="18659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168.67</c:v>
                </c:pt>
              </c:numCache>
            </c:numRef>
          </c:val>
          <c:smooth val="0"/>
          <c:extLst>
            <c:ext xmlns:c16="http://schemas.microsoft.com/office/drawing/2014/chart" uri="{C3380CC4-5D6E-409C-BE32-E72D297353CC}">
              <c16:uniqueId val="{00000001-8C83-45EE-A185-27BD9228EB27}"/>
            </c:ext>
          </c:extLst>
        </c:ser>
        <c:dLbls>
          <c:showLegendKey val="0"/>
          <c:showVal val="0"/>
          <c:showCatName val="0"/>
          <c:showSerName val="0"/>
          <c:showPercent val="0"/>
          <c:showBubbleSize val="0"/>
        </c:dLbls>
        <c:marker val="1"/>
        <c:smooth val="0"/>
        <c:axId val="186600120"/>
        <c:axId val="186599728"/>
      </c:lineChart>
      <c:dateAx>
        <c:axId val="186600120"/>
        <c:scaling>
          <c:orientation val="minMax"/>
        </c:scaling>
        <c:delete val="1"/>
        <c:axPos val="b"/>
        <c:numFmt formatCode="ge" sourceLinked="1"/>
        <c:majorTickMark val="none"/>
        <c:minorTickMark val="none"/>
        <c:tickLblPos val="none"/>
        <c:crossAx val="186599728"/>
        <c:crosses val="autoZero"/>
        <c:auto val="1"/>
        <c:lblOffset val="100"/>
        <c:baseTimeUnit val="years"/>
      </c:dateAx>
      <c:valAx>
        <c:axId val="18659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0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3" zoomScale="70" zoomScaleNormal="70" workbookViewId="0">
      <selection activeCell="CA16" sqref="CA1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島根県　雲南市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c r="AE8" s="84"/>
      <c r="AF8" s="84"/>
      <c r="AG8" s="84"/>
      <c r="AH8" s="84"/>
      <c r="AI8" s="84"/>
      <c r="AJ8" s="84"/>
      <c r="AK8" s="5"/>
      <c r="AL8" s="71">
        <f>データ!$R$6</f>
        <v>39973</v>
      </c>
      <c r="AM8" s="71"/>
      <c r="AN8" s="71"/>
      <c r="AO8" s="71"/>
      <c r="AP8" s="71"/>
      <c r="AQ8" s="71"/>
      <c r="AR8" s="71"/>
      <c r="AS8" s="71"/>
      <c r="AT8" s="67">
        <f>データ!$S$6</f>
        <v>553.17999999999995</v>
      </c>
      <c r="AU8" s="68"/>
      <c r="AV8" s="68"/>
      <c r="AW8" s="68"/>
      <c r="AX8" s="68"/>
      <c r="AY8" s="68"/>
      <c r="AZ8" s="68"/>
      <c r="BA8" s="68"/>
      <c r="BB8" s="70">
        <f>データ!$T$6</f>
        <v>72.260000000000005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59.42</v>
      </c>
      <c r="J10" s="68"/>
      <c r="K10" s="68"/>
      <c r="L10" s="68"/>
      <c r="M10" s="68"/>
      <c r="N10" s="68"/>
      <c r="O10" s="69"/>
      <c r="P10" s="70">
        <f>データ!$P$6</f>
        <v>74.7</v>
      </c>
      <c r="Q10" s="70"/>
      <c r="R10" s="70"/>
      <c r="S10" s="70"/>
      <c r="T10" s="70"/>
      <c r="U10" s="70"/>
      <c r="V10" s="70"/>
      <c r="W10" s="71">
        <f>データ!$Q$6</f>
        <v>3634</v>
      </c>
      <c r="X10" s="71"/>
      <c r="Y10" s="71"/>
      <c r="Z10" s="71"/>
      <c r="AA10" s="71"/>
      <c r="AB10" s="71"/>
      <c r="AC10" s="71"/>
      <c r="AD10" s="2"/>
      <c r="AE10" s="2"/>
      <c r="AF10" s="2"/>
      <c r="AG10" s="2"/>
      <c r="AH10" s="5"/>
      <c r="AI10" s="5"/>
      <c r="AJ10" s="5"/>
      <c r="AK10" s="5"/>
      <c r="AL10" s="71">
        <f>データ!$U$6</f>
        <v>29666</v>
      </c>
      <c r="AM10" s="71"/>
      <c r="AN10" s="71"/>
      <c r="AO10" s="71"/>
      <c r="AP10" s="71"/>
      <c r="AQ10" s="71"/>
      <c r="AR10" s="71"/>
      <c r="AS10" s="71"/>
      <c r="AT10" s="67">
        <f>データ!$V$6</f>
        <v>136.51</v>
      </c>
      <c r="AU10" s="68"/>
      <c r="AV10" s="68"/>
      <c r="AW10" s="68"/>
      <c r="AX10" s="68"/>
      <c r="AY10" s="68"/>
      <c r="AZ10" s="68"/>
      <c r="BA10" s="68"/>
      <c r="BB10" s="70">
        <f>データ!$W$6</f>
        <v>217.32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322091</v>
      </c>
      <c r="D6" s="34">
        <f t="shared" si="3"/>
        <v>46</v>
      </c>
      <c r="E6" s="34">
        <f t="shared" si="3"/>
        <v>1</v>
      </c>
      <c r="F6" s="34">
        <f t="shared" si="3"/>
        <v>0</v>
      </c>
      <c r="G6" s="34">
        <f t="shared" si="3"/>
        <v>1</v>
      </c>
      <c r="H6" s="34" t="str">
        <f t="shared" si="3"/>
        <v>島根県　雲南市</v>
      </c>
      <c r="I6" s="34" t="str">
        <f t="shared" si="3"/>
        <v>法適用</v>
      </c>
      <c r="J6" s="34" t="str">
        <f t="shared" si="3"/>
        <v>水道事業</v>
      </c>
      <c r="K6" s="34" t="str">
        <f t="shared" si="3"/>
        <v>末端給水事業</v>
      </c>
      <c r="L6" s="34" t="str">
        <f t="shared" si="3"/>
        <v>A6</v>
      </c>
      <c r="M6" s="34">
        <f t="shared" si="3"/>
        <v>0</v>
      </c>
      <c r="N6" s="35" t="str">
        <f t="shared" si="3"/>
        <v>-</v>
      </c>
      <c r="O6" s="35">
        <f t="shared" si="3"/>
        <v>59.42</v>
      </c>
      <c r="P6" s="35">
        <f t="shared" si="3"/>
        <v>74.7</v>
      </c>
      <c r="Q6" s="35">
        <f t="shared" si="3"/>
        <v>3634</v>
      </c>
      <c r="R6" s="35">
        <f t="shared" si="3"/>
        <v>39973</v>
      </c>
      <c r="S6" s="35">
        <f t="shared" si="3"/>
        <v>553.17999999999995</v>
      </c>
      <c r="T6" s="35">
        <f t="shared" si="3"/>
        <v>72.260000000000005</v>
      </c>
      <c r="U6" s="35">
        <f t="shared" si="3"/>
        <v>29666</v>
      </c>
      <c r="V6" s="35">
        <f t="shared" si="3"/>
        <v>136.51</v>
      </c>
      <c r="W6" s="35">
        <f t="shared" si="3"/>
        <v>217.32</v>
      </c>
      <c r="X6" s="36">
        <f>IF(X7="",NA(),X7)</f>
        <v>99.25</v>
      </c>
      <c r="Y6" s="36">
        <f t="shared" ref="Y6:AG6" si="4">IF(Y7="",NA(),Y7)</f>
        <v>97.15</v>
      </c>
      <c r="Z6" s="36">
        <f t="shared" si="4"/>
        <v>106.9</v>
      </c>
      <c r="AA6" s="36">
        <f t="shared" si="4"/>
        <v>105.67</v>
      </c>
      <c r="AB6" s="36">
        <f t="shared" si="4"/>
        <v>106.14</v>
      </c>
      <c r="AC6" s="36">
        <f t="shared" si="4"/>
        <v>106.41</v>
      </c>
      <c r="AD6" s="36">
        <f t="shared" si="4"/>
        <v>106.89</v>
      </c>
      <c r="AE6" s="36">
        <f t="shared" si="4"/>
        <v>109.04</v>
      </c>
      <c r="AF6" s="36">
        <f t="shared" si="4"/>
        <v>109.64</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1.72</v>
      </c>
      <c r="AS6" s="35" t="str">
        <f>IF(AS7="","",IF(AS7="-","【-】","【"&amp;SUBSTITUTE(TEXT(AS7,"#,##0.00"),"-","△")&amp;"】"))</f>
        <v>【0.79】</v>
      </c>
      <c r="AT6" s="36">
        <f>IF(AT7="",NA(),AT7)</f>
        <v>1374.05</v>
      </c>
      <c r="AU6" s="36">
        <f t="shared" ref="AU6:BC6" si="6">IF(AU7="",NA(),AU7)</f>
        <v>658.62</v>
      </c>
      <c r="AV6" s="36">
        <f t="shared" si="6"/>
        <v>451.87</v>
      </c>
      <c r="AW6" s="36">
        <f t="shared" si="6"/>
        <v>489.67</v>
      </c>
      <c r="AX6" s="36">
        <f t="shared" si="6"/>
        <v>485.21</v>
      </c>
      <c r="AY6" s="36">
        <f t="shared" si="6"/>
        <v>852.01</v>
      </c>
      <c r="AZ6" s="36">
        <f t="shared" si="6"/>
        <v>909.68</v>
      </c>
      <c r="BA6" s="36">
        <f t="shared" si="6"/>
        <v>382.09</v>
      </c>
      <c r="BB6" s="36">
        <f t="shared" si="6"/>
        <v>371.31</v>
      </c>
      <c r="BC6" s="36">
        <f t="shared" si="6"/>
        <v>384.34</v>
      </c>
      <c r="BD6" s="35" t="str">
        <f>IF(BD7="","",IF(BD7="-","【-】","【"&amp;SUBSTITUTE(TEXT(BD7,"#,##0.00"),"-","△")&amp;"】"))</f>
        <v>【262.87】</v>
      </c>
      <c r="BE6" s="36">
        <f>IF(BE7="",NA(),BE7)</f>
        <v>784.01</v>
      </c>
      <c r="BF6" s="36">
        <f t="shared" ref="BF6:BN6" si="7">IF(BF7="",NA(),BF7)</f>
        <v>781.38</v>
      </c>
      <c r="BG6" s="36">
        <f t="shared" si="7"/>
        <v>745.63</v>
      </c>
      <c r="BH6" s="36">
        <f t="shared" si="7"/>
        <v>729.18</v>
      </c>
      <c r="BI6" s="36">
        <f t="shared" si="7"/>
        <v>755.13</v>
      </c>
      <c r="BJ6" s="36">
        <f t="shared" si="7"/>
        <v>391.4</v>
      </c>
      <c r="BK6" s="36">
        <f t="shared" si="7"/>
        <v>382.65</v>
      </c>
      <c r="BL6" s="36">
        <f t="shared" si="7"/>
        <v>385.06</v>
      </c>
      <c r="BM6" s="36">
        <f t="shared" si="7"/>
        <v>373.09</v>
      </c>
      <c r="BN6" s="36">
        <f t="shared" si="7"/>
        <v>380.58</v>
      </c>
      <c r="BO6" s="35" t="str">
        <f>IF(BO7="","",IF(BO7="-","【-】","【"&amp;SUBSTITUTE(TEXT(BO7,"#,##0.00"),"-","△")&amp;"】"))</f>
        <v>【270.87】</v>
      </c>
      <c r="BP6" s="36">
        <f>IF(BP7="",NA(),BP7)</f>
        <v>86.87</v>
      </c>
      <c r="BQ6" s="36">
        <f t="shared" ref="BQ6:BY6" si="8">IF(BQ7="",NA(),BQ7)</f>
        <v>84.76</v>
      </c>
      <c r="BR6" s="36">
        <f t="shared" si="8"/>
        <v>91.59</v>
      </c>
      <c r="BS6" s="36">
        <f t="shared" si="8"/>
        <v>91.69</v>
      </c>
      <c r="BT6" s="36">
        <f t="shared" si="8"/>
        <v>94.11</v>
      </c>
      <c r="BU6" s="36">
        <f t="shared" si="8"/>
        <v>95.91</v>
      </c>
      <c r="BV6" s="36">
        <f t="shared" si="8"/>
        <v>96.1</v>
      </c>
      <c r="BW6" s="36">
        <f t="shared" si="8"/>
        <v>99.07</v>
      </c>
      <c r="BX6" s="36">
        <f t="shared" si="8"/>
        <v>99.99</v>
      </c>
      <c r="BY6" s="36">
        <f t="shared" si="8"/>
        <v>102.38</v>
      </c>
      <c r="BZ6" s="35" t="str">
        <f>IF(BZ7="","",IF(BZ7="-","【-】","【"&amp;SUBSTITUTE(TEXT(BZ7,"#,##0.00"),"-","△")&amp;"】"))</f>
        <v>【105.59】</v>
      </c>
      <c r="CA6" s="36">
        <f>IF(CA7="",NA(),CA7)</f>
        <v>239.91</v>
      </c>
      <c r="CB6" s="36">
        <f t="shared" ref="CB6:CJ6" si="9">IF(CB7="",NA(),CB7)</f>
        <v>246.35</v>
      </c>
      <c r="CC6" s="36">
        <f t="shared" si="9"/>
        <v>234.14</v>
      </c>
      <c r="CD6" s="36">
        <f t="shared" si="9"/>
        <v>234.04</v>
      </c>
      <c r="CE6" s="36">
        <f t="shared" si="9"/>
        <v>228.21</v>
      </c>
      <c r="CF6" s="36">
        <f t="shared" si="9"/>
        <v>179.29</v>
      </c>
      <c r="CG6" s="36">
        <f t="shared" si="9"/>
        <v>178.39</v>
      </c>
      <c r="CH6" s="36">
        <f t="shared" si="9"/>
        <v>173.03</v>
      </c>
      <c r="CI6" s="36">
        <f t="shared" si="9"/>
        <v>171.15</v>
      </c>
      <c r="CJ6" s="36">
        <f t="shared" si="9"/>
        <v>168.67</v>
      </c>
      <c r="CK6" s="35" t="str">
        <f>IF(CK7="","",IF(CK7="-","【-】","【"&amp;SUBSTITUTE(TEXT(CK7,"#,##0.00"),"-","△")&amp;"】"))</f>
        <v>【163.27】</v>
      </c>
      <c r="CL6" s="36">
        <f>IF(CL7="",NA(),CL7)</f>
        <v>60.78</v>
      </c>
      <c r="CM6" s="36">
        <f t="shared" ref="CM6:CU6" si="10">IF(CM7="",NA(),CM7)</f>
        <v>59.65</v>
      </c>
      <c r="CN6" s="36">
        <f t="shared" si="10"/>
        <v>58.96</v>
      </c>
      <c r="CO6" s="36">
        <f t="shared" si="10"/>
        <v>59.43</v>
      </c>
      <c r="CP6" s="36">
        <f t="shared" si="10"/>
        <v>63.68</v>
      </c>
      <c r="CQ6" s="36">
        <f t="shared" si="10"/>
        <v>59.09</v>
      </c>
      <c r="CR6" s="36">
        <f t="shared" si="10"/>
        <v>59.23</v>
      </c>
      <c r="CS6" s="36">
        <f t="shared" si="10"/>
        <v>58.58</v>
      </c>
      <c r="CT6" s="36">
        <f t="shared" si="10"/>
        <v>58.53</v>
      </c>
      <c r="CU6" s="36">
        <f t="shared" si="10"/>
        <v>54.92</v>
      </c>
      <c r="CV6" s="35" t="str">
        <f>IF(CV7="","",IF(CV7="-","【-】","【"&amp;SUBSTITUTE(TEXT(CV7,"#,##0.00"),"-","△")&amp;"】"))</f>
        <v>【59.94】</v>
      </c>
      <c r="CW6" s="36">
        <f>IF(CW7="",NA(),CW7)</f>
        <v>91.25</v>
      </c>
      <c r="CX6" s="36">
        <f t="shared" ref="CX6:DF6" si="11">IF(CX7="",NA(),CX7)</f>
        <v>90.94</v>
      </c>
      <c r="CY6" s="36">
        <f t="shared" si="11"/>
        <v>90.81</v>
      </c>
      <c r="CZ6" s="36">
        <f t="shared" si="11"/>
        <v>90.52</v>
      </c>
      <c r="DA6" s="36">
        <f t="shared" si="11"/>
        <v>90.6</v>
      </c>
      <c r="DB6" s="36">
        <f t="shared" si="11"/>
        <v>85.4</v>
      </c>
      <c r="DC6" s="36">
        <f t="shared" si="11"/>
        <v>85.53</v>
      </c>
      <c r="DD6" s="36">
        <f t="shared" si="11"/>
        <v>85.23</v>
      </c>
      <c r="DE6" s="36">
        <f t="shared" si="11"/>
        <v>85.26</v>
      </c>
      <c r="DF6" s="36">
        <f t="shared" si="11"/>
        <v>82.66</v>
      </c>
      <c r="DG6" s="35" t="str">
        <f>IF(DG7="","",IF(DG7="-","【-】","【"&amp;SUBSTITUTE(TEXT(DG7,"#,##0.00"),"-","△")&amp;"】"))</f>
        <v>【90.22】</v>
      </c>
      <c r="DH6" s="36">
        <f>IF(DH7="",NA(),DH7)</f>
        <v>32.54</v>
      </c>
      <c r="DI6" s="36">
        <f t="shared" ref="DI6:DQ6" si="12">IF(DI7="",NA(),DI7)</f>
        <v>33.630000000000003</v>
      </c>
      <c r="DJ6" s="36">
        <f t="shared" si="12"/>
        <v>43.43</v>
      </c>
      <c r="DK6" s="36">
        <f t="shared" si="12"/>
        <v>45.15</v>
      </c>
      <c r="DL6" s="36">
        <f t="shared" si="12"/>
        <v>46.44</v>
      </c>
      <c r="DM6" s="36">
        <f t="shared" si="12"/>
        <v>36.36</v>
      </c>
      <c r="DN6" s="36">
        <f t="shared" si="12"/>
        <v>37.340000000000003</v>
      </c>
      <c r="DO6" s="36">
        <f t="shared" si="12"/>
        <v>44.31</v>
      </c>
      <c r="DP6" s="36">
        <f t="shared" si="12"/>
        <v>45.75</v>
      </c>
      <c r="DQ6" s="36">
        <f t="shared" si="12"/>
        <v>48.49</v>
      </c>
      <c r="DR6" s="35" t="str">
        <f>IF(DR7="","",IF(DR7="-","【-】","【"&amp;SUBSTITUTE(TEXT(DR7,"#,##0.00"),"-","△")&amp;"】"))</f>
        <v>【47.91】</v>
      </c>
      <c r="DS6" s="36">
        <f>IF(DS7="",NA(),DS7)</f>
        <v>0.23</v>
      </c>
      <c r="DT6" s="36">
        <f t="shared" ref="DT6:EB6" si="13">IF(DT7="",NA(),DT7)</f>
        <v>0.08</v>
      </c>
      <c r="DU6" s="36">
        <f t="shared" si="13"/>
        <v>2.25</v>
      </c>
      <c r="DV6" s="36">
        <f t="shared" si="13"/>
        <v>9.7200000000000006</v>
      </c>
      <c r="DW6" s="36">
        <f t="shared" si="13"/>
        <v>10.8</v>
      </c>
      <c r="DX6" s="36">
        <f t="shared" si="13"/>
        <v>7.8</v>
      </c>
      <c r="DY6" s="36">
        <f t="shared" si="13"/>
        <v>8.39</v>
      </c>
      <c r="DZ6" s="36">
        <f t="shared" si="13"/>
        <v>10.09</v>
      </c>
      <c r="EA6" s="36">
        <f t="shared" si="13"/>
        <v>10.54</v>
      </c>
      <c r="EB6" s="36">
        <f t="shared" si="13"/>
        <v>12.79</v>
      </c>
      <c r="EC6" s="35" t="str">
        <f>IF(EC7="","",IF(EC7="-","【-】","【"&amp;SUBSTITUTE(TEXT(EC7,"#,##0.00"),"-","△")&amp;"】"))</f>
        <v>【15.00】</v>
      </c>
      <c r="ED6" s="36">
        <f>IF(ED7="",NA(),ED7)</f>
        <v>0.95</v>
      </c>
      <c r="EE6" s="36">
        <f t="shared" ref="EE6:EM6" si="14">IF(EE7="",NA(),EE7)</f>
        <v>0.55000000000000004</v>
      </c>
      <c r="EF6" s="36">
        <f t="shared" si="14"/>
        <v>0.6</v>
      </c>
      <c r="EG6" s="36">
        <f t="shared" si="14"/>
        <v>0.41</v>
      </c>
      <c r="EH6" s="36">
        <f t="shared" si="14"/>
        <v>0.17</v>
      </c>
      <c r="EI6" s="36">
        <f t="shared" si="14"/>
        <v>0.81</v>
      </c>
      <c r="EJ6" s="36">
        <f t="shared" si="14"/>
        <v>0.59</v>
      </c>
      <c r="EK6" s="36">
        <f t="shared" si="14"/>
        <v>0.6</v>
      </c>
      <c r="EL6" s="36">
        <f t="shared" si="14"/>
        <v>0.56000000000000005</v>
      </c>
      <c r="EM6" s="36">
        <f t="shared" si="14"/>
        <v>0.71</v>
      </c>
      <c r="EN6" s="35" t="str">
        <f>IF(EN7="","",IF(EN7="-","【-】","【"&amp;SUBSTITUTE(TEXT(EN7,"#,##0.00"),"-","△")&amp;"】"))</f>
        <v>【0.76】</v>
      </c>
    </row>
    <row r="7" spans="1:144" s="37" customFormat="1" x14ac:dyDescent="0.15">
      <c r="A7" s="29"/>
      <c r="B7" s="38">
        <v>2016</v>
      </c>
      <c r="C7" s="38">
        <v>322091</v>
      </c>
      <c r="D7" s="38">
        <v>46</v>
      </c>
      <c r="E7" s="38">
        <v>1</v>
      </c>
      <c r="F7" s="38">
        <v>0</v>
      </c>
      <c r="G7" s="38">
        <v>1</v>
      </c>
      <c r="H7" s="38" t="s">
        <v>105</v>
      </c>
      <c r="I7" s="38" t="s">
        <v>106</v>
      </c>
      <c r="J7" s="38" t="s">
        <v>107</v>
      </c>
      <c r="K7" s="38" t="s">
        <v>108</v>
      </c>
      <c r="L7" s="38" t="s">
        <v>109</v>
      </c>
      <c r="M7" s="38"/>
      <c r="N7" s="39" t="s">
        <v>110</v>
      </c>
      <c r="O7" s="39">
        <v>59.42</v>
      </c>
      <c r="P7" s="39">
        <v>74.7</v>
      </c>
      <c r="Q7" s="39">
        <v>3634</v>
      </c>
      <c r="R7" s="39">
        <v>39973</v>
      </c>
      <c r="S7" s="39">
        <v>553.17999999999995</v>
      </c>
      <c r="T7" s="39">
        <v>72.260000000000005</v>
      </c>
      <c r="U7" s="39">
        <v>29666</v>
      </c>
      <c r="V7" s="39">
        <v>136.51</v>
      </c>
      <c r="W7" s="39">
        <v>217.32</v>
      </c>
      <c r="X7" s="39">
        <v>99.25</v>
      </c>
      <c r="Y7" s="39">
        <v>97.15</v>
      </c>
      <c r="Z7" s="39">
        <v>106.9</v>
      </c>
      <c r="AA7" s="39">
        <v>105.67</v>
      </c>
      <c r="AB7" s="39">
        <v>106.14</v>
      </c>
      <c r="AC7" s="39">
        <v>106.41</v>
      </c>
      <c r="AD7" s="39">
        <v>106.89</v>
      </c>
      <c r="AE7" s="39">
        <v>109.04</v>
      </c>
      <c r="AF7" s="39">
        <v>109.64</v>
      </c>
      <c r="AG7" s="39">
        <v>111.71</v>
      </c>
      <c r="AH7" s="39">
        <v>114.35</v>
      </c>
      <c r="AI7" s="39">
        <v>0</v>
      </c>
      <c r="AJ7" s="39">
        <v>0</v>
      </c>
      <c r="AK7" s="39">
        <v>0</v>
      </c>
      <c r="AL7" s="39">
        <v>0</v>
      </c>
      <c r="AM7" s="39">
        <v>0</v>
      </c>
      <c r="AN7" s="39">
        <v>6.33</v>
      </c>
      <c r="AO7" s="39">
        <v>7.76</v>
      </c>
      <c r="AP7" s="39">
        <v>3.77</v>
      </c>
      <c r="AQ7" s="39">
        <v>3.62</v>
      </c>
      <c r="AR7" s="39">
        <v>1.72</v>
      </c>
      <c r="AS7" s="39">
        <v>0.79</v>
      </c>
      <c r="AT7" s="39">
        <v>1374.05</v>
      </c>
      <c r="AU7" s="39">
        <v>658.62</v>
      </c>
      <c r="AV7" s="39">
        <v>451.87</v>
      </c>
      <c r="AW7" s="39">
        <v>489.67</v>
      </c>
      <c r="AX7" s="39">
        <v>485.21</v>
      </c>
      <c r="AY7" s="39">
        <v>852.01</v>
      </c>
      <c r="AZ7" s="39">
        <v>909.68</v>
      </c>
      <c r="BA7" s="39">
        <v>382.09</v>
      </c>
      <c r="BB7" s="39">
        <v>371.31</v>
      </c>
      <c r="BC7" s="39">
        <v>384.34</v>
      </c>
      <c r="BD7" s="39">
        <v>262.87</v>
      </c>
      <c r="BE7" s="39">
        <v>784.01</v>
      </c>
      <c r="BF7" s="39">
        <v>781.38</v>
      </c>
      <c r="BG7" s="39">
        <v>745.63</v>
      </c>
      <c r="BH7" s="39">
        <v>729.18</v>
      </c>
      <c r="BI7" s="39">
        <v>755.13</v>
      </c>
      <c r="BJ7" s="39">
        <v>391.4</v>
      </c>
      <c r="BK7" s="39">
        <v>382.65</v>
      </c>
      <c r="BL7" s="39">
        <v>385.06</v>
      </c>
      <c r="BM7" s="39">
        <v>373.09</v>
      </c>
      <c r="BN7" s="39">
        <v>380.58</v>
      </c>
      <c r="BO7" s="39">
        <v>270.87</v>
      </c>
      <c r="BP7" s="39">
        <v>86.87</v>
      </c>
      <c r="BQ7" s="39">
        <v>84.76</v>
      </c>
      <c r="BR7" s="39">
        <v>91.59</v>
      </c>
      <c r="BS7" s="39">
        <v>91.69</v>
      </c>
      <c r="BT7" s="39">
        <v>94.11</v>
      </c>
      <c r="BU7" s="39">
        <v>95.91</v>
      </c>
      <c r="BV7" s="39">
        <v>96.1</v>
      </c>
      <c r="BW7" s="39">
        <v>99.07</v>
      </c>
      <c r="BX7" s="39">
        <v>99.99</v>
      </c>
      <c r="BY7" s="39">
        <v>102.38</v>
      </c>
      <c r="BZ7" s="39">
        <v>105.59</v>
      </c>
      <c r="CA7" s="39">
        <v>239.91</v>
      </c>
      <c r="CB7" s="39">
        <v>246.35</v>
      </c>
      <c r="CC7" s="39">
        <v>234.14</v>
      </c>
      <c r="CD7" s="39">
        <v>234.04</v>
      </c>
      <c r="CE7" s="39">
        <v>228.21</v>
      </c>
      <c r="CF7" s="39">
        <v>179.29</v>
      </c>
      <c r="CG7" s="39">
        <v>178.39</v>
      </c>
      <c r="CH7" s="39">
        <v>173.03</v>
      </c>
      <c r="CI7" s="39">
        <v>171.15</v>
      </c>
      <c r="CJ7" s="39">
        <v>168.67</v>
      </c>
      <c r="CK7" s="39">
        <v>163.27000000000001</v>
      </c>
      <c r="CL7" s="39">
        <v>60.78</v>
      </c>
      <c r="CM7" s="39">
        <v>59.65</v>
      </c>
      <c r="CN7" s="39">
        <v>58.96</v>
      </c>
      <c r="CO7" s="39">
        <v>59.43</v>
      </c>
      <c r="CP7" s="39">
        <v>63.68</v>
      </c>
      <c r="CQ7" s="39">
        <v>59.09</v>
      </c>
      <c r="CR7" s="39">
        <v>59.23</v>
      </c>
      <c r="CS7" s="39">
        <v>58.58</v>
      </c>
      <c r="CT7" s="39">
        <v>58.53</v>
      </c>
      <c r="CU7" s="39">
        <v>54.92</v>
      </c>
      <c r="CV7" s="39">
        <v>59.94</v>
      </c>
      <c r="CW7" s="39">
        <v>91.25</v>
      </c>
      <c r="CX7" s="39">
        <v>90.94</v>
      </c>
      <c r="CY7" s="39">
        <v>90.81</v>
      </c>
      <c r="CZ7" s="39">
        <v>90.52</v>
      </c>
      <c r="DA7" s="39">
        <v>90.6</v>
      </c>
      <c r="DB7" s="39">
        <v>85.4</v>
      </c>
      <c r="DC7" s="39">
        <v>85.53</v>
      </c>
      <c r="DD7" s="39">
        <v>85.23</v>
      </c>
      <c r="DE7" s="39">
        <v>85.26</v>
      </c>
      <c r="DF7" s="39">
        <v>82.66</v>
      </c>
      <c r="DG7" s="39">
        <v>90.22</v>
      </c>
      <c r="DH7" s="39">
        <v>32.54</v>
      </c>
      <c r="DI7" s="39">
        <v>33.630000000000003</v>
      </c>
      <c r="DJ7" s="39">
        <v>43.43</v>
      </c>
      <c r="DK7" s="39">
        <v>45.15</v>
      </c>
      <c r="DL7" s="39">
        <v>46.44</v>
      </c>
      <c r="DM7" s="39">
        <v>36.36</v>
      </c>
      <c r="DN7" s="39">
        <v>37.340000000000003</v>
      </c>
      <c r="DO7" s="39">
        <v>44.31</v>
      </c>
      <c r="DP7" s="39">
        <v>45.75</v>
      </c>
      <c r="DQ7" s="39">
        <v>48.49</v>
      </c>
      <c r="DR7" s="39">
        <v>47.91</v>
      </c>
      <c r="DS7" s="39">
        <v>0.23</v>
      </c>
      <c r="DT7" s="39">
        <v>0.08</v>
      </c>
      <c r="DU7" s="39">
        <v>2.25</v>
      </c>
      <c r="DV7" s="39">
        <v>9.7200000000000006</v>
      </c>
      <c r="DW7" s="39">
        <v>10.8</v>
      </c>
      <c r="DX7" s="39">
        <v>7.8</v>
      </c>
      <c r="DY7" s="39">
        <v>8.39</v>
      </c>
      <c r="DZ7" s="39">
        <v>10.09</v>
      </c>
      <c r="EA7" s="39">
        <v>10.54</v>
      </c>
      <c r="EB7" s="39">
        <v>12.79</v>
      </c>
      <c r="EC7" s="39">
        <v>15</v>
      </c>
      <c r="ED7" s="39">
        <v>0.95</v>
      </c>
      <c r="EE7" s="39">
        <v>0.55000000000000004</v>
      </c>
      <c r="EF7" s="39">
        <v>0.6</v>
      </c>
      <c r="EG7" s="39">
        <v>0.41</v>
      </c>
      <c r="EH7" s="39">
        <v>0.17</v>
      </c>
      <c r="EI7" s="39">
        <v>0.81</v>
      </c>
      <c r="EJ7" s="39">
        <v>0.59</v>
      </c>
      <c r="EK7" s="39">
        <v>0.6</v>
      </c>
      <c r="EL7" s="39">
        <v>0.56000000000000005</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2018-01-30T06:06:12Z</cp:lastPrinted>
  <dcterms:created xsi:type="dcterms:W3CDTF">2017-12-25T01:33:57Z</dcterms:created>
  <dcterms:modified xsi:type="dcterms:W3CDTF">2018-01-30T06:06:41Z</dcterms:modified>
  <cp:category/>
</cp:coreProperties>
</file>