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n02033\Desktop\経営比較分析表\下水（法非適）\"/>
    </mc:Choice>
  </mc:AlternateContent>
  <xr:revisionPtr revIDLastSave="0" documentId="13_ncr:1_{6F98F699-AF5D-479F-82E2-F6F727222959}" xr6:coauthVersionLast="47" xr6:coauthVersionMax="47" xr10:uidLastSave="{00000000-0000-0000-0000-000000000000}"/>
  <workbookProtection workbookAlgorithmName="SHA-512" workbookHashValue="sS7CroCdli/FmtBgKFIOqkI9adjZMLjDPhDq9rCLT5mvRSolvVue+2KyO+ZgLHnYLEY7AMV8+j6BIxS+PDweKA==" workbookSaltValue="vAcJKKG2xIGsRs5AMeovx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L8" i="4"/>
  <c r="P8" i="4"/>
  <c r="I8" i="4"/>
</calcChain>
</file>

<file path=xl/sharedStrings.xml><?xml version="1.0" encoding="utf-8"?>
<sst xmlns="http://schemas.openxmlformats.org/spreadsheetml/2006/main" count="252" uniqueCount="120">
  <si>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</si>
  <si>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</si>
  <si>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</si>
  <si>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</si>
  <si>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</si>
  <si>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</si>
  <si>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</si>
  <si>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</si>
  <si>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</si>
  <si>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</si>
  <si>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</si>
  <si>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</si>
  <si>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</si>
  <si>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</si>
  <si>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</si>
  <si>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</si>
  <si>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</si>
  <si>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</si>
  <si>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</si>
  <si>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</si>
  <si>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</si>
  <si>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</si>
  <si>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</si>
  <si>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</si>
  <si>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</si>
  <si>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</si>
  <si>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</si>
  <si>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</si>
  <si>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</si>
  <si>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</si>
  <si>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</si>
  <si>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</si>
  <si>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</si>
  <si>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</si>
  <si>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</si>
  <si>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</si>
  <si>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</si>
  <si>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</si>
  <si>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</si>
  <si>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</si>
  <si>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</si>
  <si>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</si>
  <si>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</si>
  <si>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</si>
  <si>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</si>
  <si>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</si>
  <si>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</si>
  <si>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</si>
  <si>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</si>
  <si>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</si>
  <si>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</si>
  <si>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</si>
  <si>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</si>
  <si>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</si>
  <si>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</si>
  <si>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</si>
  <si>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</si>
  <si>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</si>
  <si>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</si>
  <si>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</si>
  <si>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</si>
  <si>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</si>
  <si>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</si>
  <si>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</si>
  <si>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</si>
  <si>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</si>
  <si>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</si>
  <si>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</si>
  <si>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</si>
  <si>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</si>
  <si>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</si>
  <si>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</si>
  <si>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</si>
  <si>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</si>
  <si>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</si>
  <si>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</si>
  <si>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</si>
  <si>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</si>
  <si>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</si>
  <si>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</si>
  <si>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</si>
  <si>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</si>
  <si>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</si>
  <si>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</si>
  <si>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</si>
  <si>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</si>
  <si>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</si>
  <si>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</si>
  <si>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</si>
  <si>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</si>
  <si>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</si>
  <si>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</si>
  <si>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</si>
  <si>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</si>
  <si>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</si>
  <si>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</si>
  <si>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</si>
  <si>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</si>
  <si>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</si>
  <si>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</si>
  <si>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</si>
  <si>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</si>
  <si>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</si>
  <si>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</si>
  <si>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</si>
  <si>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</si>
  <si>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</si>
  <si>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</si>
  <si>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</si>
  <si>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</si>
  <si>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</si>
  <si>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</si>
  <si>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</si>
  <si>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</si>
  <si>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</si>
  <si>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</si>
  <si>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</si>
  <si>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供用開始が平成9年で布設から24年であり、まだ耐用年数を迎えていない。今後、機器設備類の老朽化に伴い修繕費用が必要になってくると想定される。</t>
    <phoneticPr fontId="4"/>
  </si>
  <si>
    <t>　一層の経営健全化が求められることから、使用料収入が適正な水準より低いことにより、収入が不足しているため、適正な使用料水準に設定するよう努める必要がある。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phoneticPr fontId="4"/>
  </si>
  <si>
    <t xml:space="preserve">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企業債残高に対する一般会計負担額が高いため類似団体の平均値を大幅に下回っている。
⑤経費回収率
　汚水処理費の増加で比率は下がり、依然、使用料だけでは賄えていない状況である。適正な料金水準を保っていく必要がある。
⑥汚水処理原価
　類似団体の平均値に対して効率的な汚水処理が実施できているといえる状態である。
⑧水洗化率
　処理区域内で水洗便所を設置して汚水処理している人口の割合が100％である。
</t>
    <rPh sb="160" eb="16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</si>
</sst>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35-4A8D-A300-05486FB284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35-4A8D-A300-05486FB284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F4-429A-8BDE-A9CF11182B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7DF4-429A-8BDE-A9CF11182B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FA-44EE-AFF0-89896430BE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BAFA-44EE-AFF0-89896430BE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80.91</c:v>
                </c:pt>
                <c:pt idx="1">
                  <c:v>82.33</c:v>
                </c:pt>
                <c:pt idx="2">
                  <c:v>79.989999999999995</c:v>
                </c:pt>
                <c:pt idx="3">
                  <c:v>80.11</c:v>
                </c:pt>
                <c:pt idx="4">
                  <c:v>81.42</c:v>
                </c:pt>
              </c:numCache>
            </c:numRef>
          </c:val>
          <c:extLst>
            <c:ext xmlns:c16="http://schemas.microsoft.com/office/drawing/2014/chart" uri="{C3380CC4-5D6E-409C-BE32-E72D297353CC}">
              <c16:uniqueId val="{00000000-C8FE-4254-A070-E5BFFD13BC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E-4254-A070-E5BFFD13BC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5B-49ED-BAF3-AB7CAB0C0E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5B-49ED-BAF3-AB7CAB0C0E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9-4C89-BF8A-EA22E943FF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9-4C89-BF8A-EA22E943FF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6-4898-8560-FF43EA5080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6-4898-8560-FF43EA5080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6F-47EE-9D69-0ACEDCB3E8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F-47EE-9D69-0ACEDCB3E8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966.37</c:v>
                </c:pt>
                <c:pt idx="1">
                  <c:v>151.24</c:v>
                </c:pt>
                <c:pt idx="2">
                  <c:v>124.82</c:v>
                </c:pt>
                <c:pt idx="3">
                  <c:v>23.49</c:v>
                </c:pt>
                <c:pt idx="4">
                  <c:v>13.77</c:v>
                </c:pt>
              </c:numCache>
            </c:numRef>
          </c:val>
          <c:extLst>
            <c:ext xmlns:c16="http://schemas.microsoft.com/office/drawing/2014/chart" uri="{C3380CC4-5D6E-409C-BE32-E72D297353CC}">
              <c16:uniqueId val="{00000000-3DB5-4605-B7C0-5B658215B1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3DB5-4605-B7C0-5B658215B1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40.049999999999997</c:v>
                </c:pt>
                <c:pt idx="1">
                  <c:v>47.48</c:v>
                </c:pt>
                <c:pt idx="2">
                  <c:v>49.97</c:v>
                </c:pt>
                <c:pt idx="3">
                  <c:v>48.36</c:v>
                </c:pt>
                <c:pt idx="4">
                  <c:v>45.75</c:v>
                </c:pt>
              </c:numCache>
            </c:numRef>
          </c:val>
          <c:extLst>
            <c:ext xmlns:c16="http://schemas.microsoft.com/office/drawing/2014/chart" uri="{C3380CC4-5D6E-409C-BE32-E72D297353CC}">
              <c16:uniqueId val="{00000000-0446-412D-8F85-612DABDBB1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0446-412D-8F85-612DABDBB1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376.72</c:v>
                </c:pt>
                <c:pt idx="1">
                  <c:v>367.14</c:v>
                </c:pt>
                <c:pt idx="2">
                  <c:v>357.19</c:v>
                </c:pt>
                <c:pt idx="3">
                  <c:v>321.77999999999997</c:v>
                </c:pt>
                <c:pt idx="4">
                  <c:v>347.24</c:v>
                </c:pt>
              </c:numCache>
            </c:numRef>
          </c:val>
          <c:extLst>
            <c:ext xmlns:c16="http://schemas.microsoft.com/office/drawing/2014/chart" uri="{C3380CC4-5D6E-409C-BE32-E72D297353CC}">
              <c16:uniqueId val="{00000000-84DD-465C-A430-77DCFAE036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84DD-465C-A430-77DCFAE036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雲南市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36373</v>
      </c>
      <c r="AM8" s="46"/>
      <c r="AN8" s="46"/>
      <c r="AO8" s="46"/>
      <c r="AP8" s="46"/>
      <c r="AQ8" s="46"/>
      <c r="AR8" s="46"/>
      <c r="AS8" s="46"/>
      <c r="AT8" s="45">
        <f>データ!T6</f>
        <v>553.17999999999995</v>
      </c>
      <c r="AU8" s="45"/>
      <c r="AV8" s="45"/>
      <c r="AW8" s="45"/>
      <c r="AX8" s="45"/>
      <c r="AY8" s="45"/>
      <c r="AZ8" s="45"/>
      <c r="BA8" s="45"/>
      <c r="BB8" s="45">
        <f>データ!U6</f>
        <v>65.75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0.34</v>
      </c>
      <c r="Q10" s="45"/>
      <c r="R10" s="45"/>
      <c r="S10" s="45"/>
      <c r="T10" s="45"/>
      <c r="U10" s="45"/>
      <c r="V10" s="45"/>
      <c r="W10" s="45">
        <f>データ!Q6</f>
        <v>100</v>
      </c>
      <c r="X10" s="45"/>
      <c r="Y10" s="45"/>
      <c r="Z10" s="45"/>
      <c r="AA10" s="45"/>
      <c r="AB10" s="45"/>
      <c r="AC10" s="45"/>
      <c r="AD10" s="46">
        <f>データ!R6</f>
        <v>2728</v>
      </c>
      <c r="AE10" s="46"/>
      <c r="AF10" s="46"/>
      <c r="AG10" s="46"/>
      <c r="AH10" s="46"/>
      <c r="AI10" s="46"/>
      <c r="AJ10" s="46"/>
      <c r="AK10" s="2"/>
      <c r="AL10" s="46">
        <f>データ!V6</f>
        <v>124</v>
      </c>
      <c r="AM10" s="46"/>
      <c r="AN10" s="46"/>
      <c r="AO10" s="46"/>
      <c r="AP10" s="46"/>
      <c r="AQ10" s="46"/>
      <c r="AR10" s="46"/>
      <c r="AS10" s="46"/>
      <c r="AT10" s="45">
        <f>データ!W6</f>
        <v>0.03</v>
      </c>
      <c r="AU10" s="45"/>
      <c r="AV10" s="45"/>
      <c r="AW10" s="45"/>
      <c r="AX10" s="45"/>
      <c r="AY10" s="45"/>
      <c r="AZ10" s="45"/>
      <c r="BA10" s="45"/>
      <c r="BB10" s="45">
        <f>データ!X6</f>
        <v>4133.33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44</v>
      </c>
      <c r="O86" s="12" t="str">
        <f>データ!EO6</f>
        <v>【-】</v>
      </c>
    </row>
  </sheetData>
  <sheetProtection algorithmName="SHA-512" hashValue="X34JncCF8Y44k0h9ed0yKdU9ugDBdlZi7BS6QLoueMArqNcuw53zYzweH3DVkdIODbsx7b0fEKX+BUn8hnBN9g==" saltValue="DzKw7YxsG/n/tGQ9lApj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322091</v>
      </c>
      <c r="D6" s="19">
        <f t="shared" si="3"/>
        <v>47</v>
      </c>
      <c r="E6" s="19">
        <f t="shared" si="3"/>
        <v>18</v>
      </c>
      <c r="F6" s="19">
        <f t="shared" si="3"/>
        <v>1</v>
      </c>
      <c r="G6" s="19">
        <f t="shared" si="3"/>
        <v>0</v>
      </c>
      <c r="H6" s="19" t="str">
        <f t="shared" si="3"/>
        <v>島根県　雲南市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0.34</v>
      </c>
      <c r="Q6" s="20">
        <f t="shared" si="3"/>
        <v>100</v>
      </c>
      <c r="R6" s="20">
        <f t="shared" si="3"/>
        <v>2728</v>
      </c>
      <c r="S6" s="20">
        <f t="shared" si="3"/>
        <v>36373</v>
      </c>
      <c r="T6" s="20">
        <f t="shared" si="3"/>
        <v>553.17999999999995</v>
      </c>
      <c r="U6" s="20">
        <f t="shared" si="3"/>
        <v>65.75</v>
      </c>
      <c r="V6" s="20">
        <f t="shared" si="3"/>
        <v>124</v>
      </c>
      <c r="W6" s="20">
        <f t="shared" si="3"/>
        <v>0.03</v>
      </c>
      <c r="X6" s="20">
        <f t="shared" si="3"/>
        <v>4133.33</v>
      </c>
      <c r="Y6" s="21">
        <f>IF(Y7="",NA(),Y7)</f>
        <v>80.91</v>
      </c>
      <c r="Z6" s="21">
        <f t="shared" ref="Z6:AH6" si="4">IF(Z7="",NA(),Z7)</f>
        <v>82.33</v>
      </c>
      <c r="AA6" s="21">
        <f t="shared" si="4"/>
        <v>79.989999999999995</v>
      </c>
      <c r="AB6" s="21">
        <f t="shared" si="4"/>
        <v>80.11</v>
      </c>
      <c r="AC6" s="21">
        <f t="shared" si="4"/>
        <v>81.42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966.37</v>
      </c>
      <c r="BG6" s="21">
        <f t="shared" ref="BG6:BO6" si="7">IF(BG7="",NA(),BG7)</f>
        <v>151.24</v>
      </c>
      <c r="BH6" s="21">
        <f t="shared" si="7"/>
        <v>124.82</v>
      </c>
      <c r="BI6" s="21">
        <f t="shared" si="7"/>
        <v>23.49</v>
      </c>
      <c r="BJ6" s="21">
        <f t="shared" si="7"/>
        <v>13.77</v>
      </c>
      <c r="BK6" s="21">
        <f t="shared" si="7"/>
        <v>888.8</v>
      </c>
      <c r="BL6" s="21">
        <f t="shared" si="7"/>
        <v>855.65</v>
      </c>
      <c r="BM6" s="21">
        <f t="shared" si="7"/>
        <v>862.99</v>
      </c>
      <c r="BN6" s="21">
        <f t="shared" si="7"/>
        <v>782.91</v>
      </c>
      <c r="BO6" s="21">
        <f t="shared" si="7"/>
        <v>783.21</v>
      </c>
      <c r="BP6" s="20" t="str">
        <f>IF(BP7="","",IF(BP7="-","【-】","【"&amp;SUBSTITUTE(TEXT(BP7,"#,##0.00"),"-","△")&amp;"】"))</f>
        <v>【765.05】</v>
      </c>
      <c r="BQ6" s="21">
        <f>IF(BQ7="",NA(),BQ7)</f>
        <v>40.049999999999997</v>
      </c>
      <c r="BR6" s="21">
        <f t="shared" ref="BR6:BZ6" si="8">IF(BR7="",NA(),BR7)</f>
        <v>47.48</v>
      </c>
      <c r="BS6" s="21">
        <f t="shared" si="8"/>
        <v>49.97</v>
      </c>
      <c r="BT6" s="21">
        <f t="shared" si="8"/>
        <v>48.36</v>
      </c>
      <c r="BU6" s="21">
        <f t="shared" si="8"/>
        <v>45.75</v>
      </c>
      <c r="BV6" s="21">
        <f t="shared" si="8"/>
        <v>52.55</v>
      </c>
      <c r="BW6" s="21">
        <f t="shared" si="8"/>
        <v>52.23</v>
      </c>
      <c r="BX6" s="21">
        <f t="shared" si="8"/>
        <v>50.06</v>
      </c>
      <c r="BY6" s="21">
        <f t="shared" si="8"/>
        <v>49.38</v>
      </c>
      <c r="BZ6" s="21">
        <f t="shared" si="8"/>
        <v>48.53</v>
      </c>
      <c r="CA6" s="20" t="str">
        <f>IF(CA7="","",IF(CA7="-","【-】","【"&amp;SUBSTITUTE(TEXT(CA7,"#,##0.00"),"-","△")&amp;"】"))</f>
        <v>【48.97】</v>
      </c>
      <c r="CB6" s="21">
        <f>IF(CB7="",NA(),CB7)</f>
        <v>376.72</v>
      </c>
      <c r="CC6" s="21">
        <f t="shared" ref="CC6:CK6" si="9">IF(CC7="",NA(),CC7)</f>
        <v>367.14</v>
      </c>
      <c r="CD6" s="21">
        <f t="shared" si="9"/>
        <v>357.19</v>
      </c>
      <c r="CE6" s="21">
        <f t="shared" si="9"/>
        <v>321.77999999999997</v>
      </c>
      <c r="CF6" s="21">
        <f t="shared" si="9"/>
        <v>347.24</v>
      </c>
      <c r="CG6" s="21">
        <f t="shared" si="9"/>
        <v>292.45</v>
      </c>
      <c r="CH6" s="21">
        <f t="shared" si="9"/>
        <v>294.05</v>
      </c>
      <c r="CI6" s="21">
        <f t="shared" si="9"/>
        <v>309.22000000000003</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t="str">
        <f t="shared" si="10"/>
        <v>-</v>
      </c>
      <c r="CQ6" s="21" t="str">
        <f t="shared" si="10"/>
        <v>-</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322091</v>
      </c>
      <c r="D7" s="23">
        <v>47</v>
      </c>
      <c r="E7" s="23">
        <v>18</v>
      </c>
      <c r="F7" s="23">
        <v>1</v>
      </c>
      <c r="G7" s="23">
        <v>0</v>
      </c>
      <c r="H7" s="23" t="s">
        <v>98</v>
      </c>
      <c r="I7" s="23" t="s">
        <v>99</v>
      </c>
      <c r="J7" s="23" t="s">
        <v>100</v>
      </c>
      <c r="K7" s="23" t="s">
        <v>101</v>
      </c>
      <c r="L7" s="23" t="s">
        <v>102</v>
      </c>
      <c r="M7" s="23" t="s">
        <v>103</v>
      </c>
      <c r="N7" s="24" t="s">
        <v>104</v>
      </c>
      <c r="O7" s="24" t="s">
        <v>105</v>
      </c>
      <c r="P7" s="24">
        <v>0.34</v>
      </c>
      <c r="Q7" s="24">
        <v>100</v>
      </c>
      <c r="R7" s="24">
        <v>2728</v>
      </c>
      <c r="S7" s="24">
        <v>36373</v>
      </c>
      <c r="T7" s="24">
        <v>553.17999999999995</v>
      </c>
      <c r="U7" s="24">
        <v>65.75</v>
      </c>
      <c r="V7" s="24">
        <v>124</v>
      </c>
      <c r="W7" s="24">
        <v>0.03</v>
      </c>
      <c r="X7" s="24">
        <v>4133.33</v>
      </c>
      <c r="Y7" s="24">
        <v>80.91</v>
      </c>
      <c r="Z7" s="24">
        <v>82.33</v>
      </c>
      <c r="AA7" s="24">
        <v>79.989999999999995</v>
      </c>
      <c r="AB7" s="24">
        <v>80.11</v>
      </c>
      <c r="AC7" s="24">
        <v>81.42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966.37</v>
      </c>
      <c r="BG7" s="24">
        <v>151.24</v>
      </c>
      <c r="BH7" s="24">
        <v>124.82</v>
      </c>
      <c r="BI7" s="24">
        <v>23.49</v>
      </c>
      <c r="BJ7" s="24">
        <v>13.77</v>
      </c>
      <c r="BK7" s="24">
        <v>888.8</v>
      </c>
      <c r="BL7" s="24">
        <v>855.65</v>
      </c>
      <c r="BM7" s="24">
        <v>862.99</v>
      </c>
      <c r="BN7" s="24">
        <v>782.91</v>
      </c>
      <c r="BO7" s="24">
        <v>783.21</v>
      </c>
      <c r="BP7" s="24">
        <v>765.05</v>
      </c>
      <c r="BQ7" s="24">
        <v>40.049999999999997</v>
      </c>
      <c r="BR7" s="24">
        <v>47.48</v>
      </c>
      <c r="BS7" s="24">
        <v>49.97</v>
      </c>
      <c r="BT7" s="24">
        <v>48.36</v>
      </c>
      <c r="BU7" s="24">
        <v>45.75</v>
      </c>
      <c r="BV7" s="24">
        <v>52.55</v>
      </c>
      <c r="BW7" s="24">
        <v>52.23</v>
      </c>
      <c r="BX7" s="24">
        <v>50.06</v>
      </c>
      <c r="BY7" s="24">
        <v>49.38</v>
      </c>
      <c r="BZ7" s="24">
        <v>48.53</v>
      </c>
      <c r="CA7" s="24">
        <v>48.97</v>
      </c>
      <c r="CB7" s="24">
        <v>376.72</v>
      </c>
      <c r="CC7" s="24">
        <v>367.14</v>
      </c>
      <c r="CD7" s="24">
        <v>357.19</v>
      </c>
      <c r="CE7" s="24">
        <v>321.77999999999997</v>
      </c>
      <c r="CF7" s="24">
        <v>347.24</v>
      </c>
      <c r="CG7" s="24">
        <v>292.45</v>
      </c>
      <c r="CH7" s="24">
        <v>294.05</v>
      </c>
      <c r="CI7" s="24">
        <v>309.22000000000003</v>
      </c>
      <c r="CJ7" s="24">
        <v>316.97000000000003</v>
      </c>
      <c r="CK7" s="24">
        <v>326.17</v>
      </c>
      <c r="CL7" s="24">
        <v>328.76</v>
      </c>
      <c r="CM7" s="24" t="s">
        <v>104</v>
      </c>
      <c r="CN7" s="24" t="s">
        <v>104</v>
      </c>
      <c r="CO7" s="24" t="s">
        <v>104</v>
      </c>
      <c r="CP7" s="24" t="s">
        <v>104</v>
      </c>
      <c r="CQ7" s="24" t="s">
        <v>104</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2022-12-01T02:10:36Z</dcterms:created>
  <dcterms:modified xsi:type="dcterms:W3CDTF">2023-02-28T07:08:36Z</dcterms:modified>
  <cp:category/>
</cp:coreProperties>
</file>