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shn02033\Desktop\経営比較分析表\"/>
    </mc:Choice>
  </mc:AlternateContent>
  <xr:revisionPtr revIDLastSave="0" documentId="13_ncr:1_{8F320040-C6D7-4764-91FC-17AFE7A31451}" xr6:coauthVersionLast="47" xr6:coauthVersionMax="47" xr10:uidLastSave="{00000000-0000-0000-0000-000000000000}"/>
  <workbookProtection workbookAlgorithmName="SHA-512" workbookHashValue="9AZ1xNOZzkMeGK5+qw6r+L1aJgfbsT2IiWzXSFWF31uMvqDBZK0IOYtqqqXkA6WqttM0XGrIJ91UZOOOTCCSwQ==" workbookSaltValue="70uGkAvvtQoBL/C57+diVw==" workbookSpinCount="100000" lockStructure="1"/>
  <bookViews>
    <workbookView xWindow="-120" yWindow="-120" windowWidth="20730" windowHeight="1116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T6" i="5"/>
  <c r="BB8" i="4" s="1"/>
  <c r="S6" i="5"/>
  <c r="AT8" i="4" s="1"/>
  <c r="R6" i="5"/>
  <c r="AL8" i="4" s="1"/>
  <c r="Q6" i="5"/>
  <c r="P6" i="5"/>
  <c r="P10" i="4" s="1"/>
  <c r="O6" i="5"/>
  <c r="N6" i="5"/>
  <c r="M6" i="5"/>
  <c r="AD8" i="4" s="1"/>
  <c r="L6" i="5"/>
  <c r="W8" i="4" s="1"/>
  <c r="K6" i="5"/>
  <c r="P8" i="4" s="1"/>
  <c r="J6" i="5"/>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J85" i="4"/>
  <c r="I85" i="4"/>
  <c r="G85" i="4"/>
  <c r="BB10" i="4"/>
  <c r="AT10" i="4"/>
  <c r="AL10" i="4"/>
  <c r="W10" i="4"/>
  <c r="I10" i="4"/>
  <c r="B10" i="4"/>
  <c r="I8" i="4"/>
  <c r="B8" i="4"/>
</calcChain>
</file>

<file path=xl/sharedStrings.xml><?xml version="1.0" encoding="utf-8"?>
<sst xmlns="http://schemas.openxmlformats.org/spreadsheetml/2006/main" count="228" uniqueCount="113">
  <si>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</si>
  <si>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</si>
  <si>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</si>
  <si>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</si>
  <si>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</si>
  <si>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</si>
  <si>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</si>
  <si>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</si>
  <si>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</si>
  <si>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</si>
  <si>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</si>
  <si>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</si>
  <si>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</si>
  <si>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</si>
  <si>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</si>
  <si>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</si>
  <si>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</si>
  <si>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</si>
  <si>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</si>
  <si>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</si>
  <si>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</si>
  <si>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</si>
  <si>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</si>
  <si>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</si>
  <si>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</si>
  <si>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</si>
  <si>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</si>
  <si>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</si>
  <si>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</si>
  <si>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</si>
  <si>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</si>
  <si>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</si>
  <si>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</si>
  <si>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</si>
  <si>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</si>
  <si>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</si>
  <si>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</si>
  <si>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</si>
  <si>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</si>
  <si>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</si>
  <si>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</si>
  <si>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</si>
  <si>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</si>
  <si>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</si>
  <si>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</si>
  <si>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</si>
  <si>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</si>
  <si>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</si>
  <si>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</si>
  <si>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</si>
  <si>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</si>
  <si>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</si>
  <si>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</si>
  <si>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</si>
  <si>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</si>
  <si>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</si>
  <si>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</si>
  <si>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</si>
  <si>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</si>
  <si>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</si>
  <si>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</si>
  <si>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</si>
  <si>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</si>
  <si>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</si>
  <si>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</si>
  <si>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</si>
  <si>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</si>
  <si>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</si>
  <si>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</si>
  <si>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</si>
  <si>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</si>
  <si>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</si>
  <si>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</si>
  <si>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</si>
  <si>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</si>
  <si>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</si>
  <si>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</si>
  <si>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</si>
  <si>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</si>
  <si>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</si>
  <si>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</si>
  <si>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</si>
  <si>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</si>
  <si>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</si>
  <si>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</si>
  <si>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</si>
  <si>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</si>
  <si>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</si>
  <si>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</si>
  <si>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</si>
  <si>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</si>
  <si>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</si>
  <si>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</si>
  <si>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雲南市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</si>
  <si>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</si>
  <si>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</si>
  <si>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</si>
  <si>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</si>
  <si>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</si>
  <si>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</si>
  <si>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</si>
  <si>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</si>
  <si>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</si>
  <si>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</si>
  <si>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</si>
  <si>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</si>
  <si>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</si>
  <si>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</si>
  <si>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</si>
  <si>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</si>
  <si>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本市の水道施設は、投資の時期が比較的若いため老朽化を示す各比率は平均より下回っているが、有形固定資産減価増加率は増加傾向にあり、資産の年数経過が進みつつある。
　また、近年は主に旧簡易水道地域を対象とした施設の更新、給水区域拡張のための施設整備を行っている。
　今後は老朽化に伴う多額の更新費用が発生すると予測される。事業費の抑制を図りながら計画的な長寿命化、耐震化による更新を行い、管路・施設の健全化を図る必要がある。</t>
    <rPh sb="0" eb="1">
      <t>ホン</t>
    </rPh>
    <rPh sb="1" eb="2">
      <t>シ</t>
    </rPh>
    <rPh sb="3" eb="5">
      <t>スイドウ</t>
    </rPh>
    <rPh sb="5" eb="7">
      <t>シセツ</t>
    </rPh>
    <rPh sb="9" eb="11">
      <t>トウシ</t>
    </rPh>
    <rPh sb="12" eb="14">
      <t>ジキ</t>
    </rPh>
    <rPh sb="15" eb="18">
      <t>ヒカクテキ</t>
    </rPh>
    <rPh sb="18" eb="19">
      <t>ワカ</t>
    </rPh>
    <rPh sb="22" eb="25">
      <t>ロウキュウカ</t>
    </rPh>
    <rPh sb="26" eb="27">
      <t>シメ</t>
    </rPh>
    <rPh sb="28" eb="31">
      <t>カクヒリツ</t>
    </rPh>
    <rPh sb="32" eb="34">
      <t>ヘイキン</t>
    </rPh>
    <rPh sb="36" eb="38">
      <t>シタマワ</t>
    </rPh>
    <rPh sb="44" eb="46">
      <t>ユウケイ</t>
    </rPh>
    <rPh sb="46" eb="50">
      <t>コテイシサン</t>
    </rPh>
    <rPh sb="50" eb="52">
      <t>ゲンカ</t>
    </rPh>
    <rPh sb="52" eb="54">
      <t>ゾウカ</t>
    </rPh>
    <rPh sb="54" eb="55">
      <t>リツ</t>
    </rPh>
    <rPh sb="56" eb="58">
      <t>ゾウカ</t>
    </rPh>
    <rPh sb="58" eb="60">
      <t>ケイコウ</t>
    </rPh>
    <rPh sb="64" eb="66">
      <t>シサン</t>
    </rPh>
    <rPh sb="67" eb="69">
      <t>ネンスウ</t>
    </rPh>
    <rPh sb="69" eb="71">
      <t>ケイカ</t>
    </rPh>
    <rPh sb="72" eb="73">
      <t>スス</t>
    </rPh>
    <rPh sb="84" eb="86">
      <t>キンネン</t>
    </rPh>
    <rPh sb="87" eb="88">
      <t>オモ</t>
    </rPh>
    <rPh sb="89" eb="94">
      <t>キュウカンイスイドウ</t>
    </rPh>
    <rPh sb="94" eb="96">
      <t>チイキ</t>
    </rPh>
    <rPh sb="97" eb="99">
      <t>タイショウ</t>
    </rPh>
    <rPh sb="102" eb="104">
      <t>シセツ</t>
    </rPh>
    <rPh sb="105" eb="107">
      <t>コウシン</t>
    </rPh>
    <rPh sb="108" eb="110">
      <t>キュウスイ</t>
    </rPh>
    <rPh sb="110" eb="112">
      <t>クイキ</t>
    </rPh>
    <rPh sb="112" eb="114">
      <t>カクチョウ</t>
    </rPh>
    <rPh sb="118" eb="120">
      <t>シセツ</t>
    </rPh>
    <rPh sb="120" eb="122">
      <t>セイビ</t>
    </rPh>
    <rPh sb="123" eb="124">
      <t>オコナ</t>
    </rPh>
    <rPh sb="131" eb="133">
      <t>コンゴ</t>
    </rPh>
    <rPh sb="134" eb="137">
      <t>ロウキュウカ</t>
    </rPh>
    <rPh sb="138" eb="139">
      <t>トモナ</t>
    </rPh>
    <rPh sb="140" eb="142">
      <t>タガク</t>
    </rPh>
    <rPh sb="143" eb="145">
      <t>コウシン</t>
    </rPh>
    <rPh sb="145" eb="147">
      <t>ヒヨウ</t>
    </rPh>
    <rPh sb="148" eb="150">
      <t>ハッセイ</t>
    </rPh>
    <rPh sb="153" eb="155">
      <t>ヨソク</t>
    </rPh>
    <rPh sb="159" eb="162">
      <t>ジギョウヒ</t>
    </rPh>
    <rPh sb="163" eb="165">
      <t>ヨクセイ</t>
    </rPh>
    <rPh sb="166" eb="167">
      <t>ハカ</t>
    </rPh>
    <rPh sb="171" eb="174">
      <t>ケイカクテキ</t>
    </rPh>
    <rPh sb="175" eb="179">
      <t>チョウジュミョウカ</t>
    </rPh>
    <rPh sb="180" eb="183">
      <t>タイシンカ</t>
    </rPh>
    <rPh sb="186" eb="188">
      <t>コウシン</t>
    </rPh>
    <rPh sb="189" eb="190">
      <t>オコナ</t>
    </rPh>
    <rPh sb="192" eb="194">
      <t>カンロ</t>
    </rPh>
    <rPh sb="195" eb="197">
      <t>シセツ</t>
    </rPh>
    <rPh sb="198" eb="201">
      <t>ケンゼンカ</t>
    </rPh>
    <rPh sb="202" eb="203">
      <t>ハカ</t>
    </rPh>
    <rPh sb="204" eb="206">
      <t>ヒツヨウ</t>
    </rPh>
    <phoneticPr fontId="4"/>
  </si>
  <si>
    <t xml:space="preserve">
①経常収支比率はH29年度の料金改定、費用の抑制により全国平均並みの数値となった。
③流動比率について、R2,R3年度は平均以上を維持することができている。
④地理的条件と集落の点在により過去からの投資規模は大きい。また簡易水道統合により企業債残高は大きく増加していることから着実な償還を行っていき、比率の抑制に努めなければならない。
⑤簡易水道統合の影響が大きく、給水に係る費用が給水収益で賄えておらず平均を下回っている。一般会計からの補填を受けながら適正な料金水準を保っていく必要がある。
⑥地理的条件等により費用も多く平均を上回っている。施設数が多いため、投資の効率化や維持管理費の削減に努める必要がある。
⑦漏水が生じた場合の迅速な対応及び施設の適正管理に努める。
⑧例年、有収率は平均値を上回っており、施設の稼働状況が収益には反映されていると言える。</t>
    <rPh sb="2" eb="4">
      <t>ケイジョウ</t>
    </rPh>
    <rPh sb="4" eb="6">
      <t>シュウシ</t>
    </rPh>
    <rPh sb="6" eb="8">
      <t>ヒリツ</t>
    </rPh>
    <rPh sb="12" eb="14">
      <t>ネンド</t>
    </rPh>
    <rPh sb="15" eb="17">
      <t>リョウキン</t>
    </rPh>
    <rPh sb="17" eb="19">
      <t>カイテイ</t>
    </rPh>
    <rPh sb="20" eb="22">
      <t>ヒヨウ</t>
    </rPh>
    <rPh sb="23" eb="25">
      <t>ヨクセイ</t>
    </rPh>
    <rPh sb="28" eb="32">
      <t>ゼンコクヘイキン</t>
    </rPh>
    <rPh sb="32" eb="33">
      <t>ナ</t>
    </rPh>
    <rPh sb="35" eb="37">
      <t>スウチ</t>
    </rPh>
    <rPh sb="44" eb="46">
      <t>リュウドウ</t>
    </rPh>
    <rPh sb="46" eb="48">
      <t>ヒリツ</t>
    </rPh>
    <rPh sb="58" eb="60">
      <t>ネンド</t>
    </rPh>
    <rPh sb="61" eb="63">
      <t>ヘイキン</t>
    </rPh>
    <rPh sb="63" eb="65">
      <t>イジョウ</t>
    </rPh>
    <rPh sb="66" eb="68">
      <t>イジ</t>
    </rPh>
    <rPh sb="81" eb="86">
      <t>チリテキジョウケン</t>
    </rPh>
    <rPh sb="87" eb="89">
      <t>シュウラク</t>
    </rPh>
    <rPh sb="90" eb="92">
      <t>テンザイ</t>
    </rPh>
    <rPh sb="95" eb="97">
      <t>カコ</t>
    </rPh>
    <rPh sb="100" eb="104">
      <t>トウシキボ</t>
    </rPh>
    <rPh sb="105" eb="106">
      <t>オオ</t>
    </rPh>
    <rPh sb="111" eb="115">
      <t>カンイスイドウ</t>
    </rPh>
    <rPh sb="115" eb="117">
      <t>トウゴウ</t>
    </rPh>
    <rPh sb="120" eb="123">
      <t>キギョウサイ</t>
    </rPh>
    <rPh sb="123" eb="125">
      <t>ザンダカ</t>
    </rPh>
    <rPh sb="126" eb="127">
      <t>オオ</t>
    </rPh>
    <rPh sb="129" eb="131">
      <t>ゾウカ</t>
    </rPh>
    <rPh sb="139" eb="141">
      <t>チャクジツ</t>
    </rPh>
    <rPh sb="142" eb="144">
      <t>ショウカン</t>
    </rPh>
    <rPh sb="145" eb="146">
      <t>オコナ</t>
    </rPh>
    <rPh sb="151" eb="153">
      <t>ヒリツ</t>
    </rPh>
    <rPh sb="154" eb="156">
      <t>ヨクセイ</t>
    </rPh>
    <rPh sb="157" eb="158">
      <t>ツト</t>
    </rPh>
    <rPh sb="170" eb="174">
      <t>カンイスイドウ</t>
    </rPh>
    <rPh sb="174" eb="176">
      <t>トウゴウ</t>
    </rPh>
    <rPh sb="177" eb="179">
      <t>エイキョウ</t>
    </rPh>
    <rPh sb="180" eb="181">
      <t>オオ</t>
    </rPh>
    <rPh sb="184" eb="186">
      <t>キュウスイ</t>
    </rPh>
    <rPh sb="187" eb="188">
      <t>カカ</t>
    </rPh>
    <rPh sb="189" eb="191">
      <t>ヒヨウ</t>
    </rPh>
    <rPh sb="192" eb="196">
      <t>キュウスイシュウエキ</t>
    </rPh>
    <rPh sb="197" eb="198">
      <t>マカナ</t>
    </rPh>
    <rPh sb="203" eb="205">
      <t>ヘイキン</t>
    </rPh>
    <rPh sb="206" eb="208">
      <t>シタマワ</t>
    </rPh>
    <rPh sb="213" eb="215">
      <t>イッパン</t>
    </rPh>
    <rPh sb="215" eb="217">
      <t>カイケイ</t>
    </rPh>
    <rPh sb="220" eb="222">
      <t>ホテン</t>
    </rPh>
    <rPh sb="223" eb="224">
      <t>ウ</t>
    </rPh>
    <rPh sb="228" eb="230">
      <t>テキセイ</t>
    </rPh>
    <rPh sb="231" eb="233">
      <t>リョウキン</t>
    </rPh>
    <rPh sb="233" eb="235">
      <t>スイジュン</t>
    </rPh>
    <rPh sb="236" eb="237">
      <t>タモ</t>
    </rPh>
    <rPh sb="241" eb="243">
      <t>ヒツヨウ</t>
    </rPh>
    <rPh sb="249" eb="251">
      <t>チリ</t>
    </rPh>
    <rPh sb="251" eb="252">
      <t>テキ</t>
    </rPh>
    <rPh sb="252" eb="254">
      <t>ジョウケン</t>
    </rPh>
    <rPh sb="254" eb="255">
      <t>トウ</t>
    </rPh>
    <rPh sb="258" eb="260">
      <t>ヒヨウ</t>
    </rPh>
    <rPh sb="261" eb="262">
      <t>オオ</t>
    </rPh>
    <rPh sb="263" eb="265">
      <t>ヘイキン</t>
    </rPh>
    <rPh sb="266" eb="267">
      <t>ウエ</t>
    </rPh>
    <rPh sb="267" eb="268">
      <t>マワ</t>
    </rPh>
    <rPh sb="273" eb="276">
      <t>シセツスウ</t>
    </rPh>
    <rPh sb="277" eb="278">
      <t>オオ</t>
    </rPh>
    <rPh sb="282" eb="284">
      <t>トウシ</t>
    </rPh>
    <rPh sb="285" eb="288">
      <t>コウリツカ</t>
    </rPh>
    <rPh sb="289" eb="294">
      <t>イジカンリヒ</t>
    </rPh>
    <rPh sb="295" eb="297">
      <t>サクゲン</t>
    </rPh>
    <rPh sb="298" eb="299">
      <t>ツト</t>
    </rPh>
    <rPh sb="301" eb="303">
      <t>ヒツヨウ</t>
    </rPh>
    <rPh sb="309" eb="311">
      <t>ロウスイ</t>
    </rPh>
    <rPh sb="312" eb="313">
      <t>ショウ</t>
    </rPh>
    <rPh sb="315" eb="317">
      <t>バアイ</t>
    </rPh>
    <rPh sb="318" eb="320">
      <t>ジンソク</t>
    </rPh>
    <rPh sb="321" eb="323">
      <t>タイオウ</t>
    </rPh>
    <rPh sb="323" eb="324">
      <t>オヨ</t>
    </rPh>
    <rPh sb="325" eb="327">
      <t>シセツ</t>
    </rPh>
    <rPh sb="328" eb="330">
      <t>テキセイ</t>
    </rPh>
    <rPh sb="330" eb="332">
      <t>カンリ</t>
    </rPh>
    <rPh sb="333" eb="334">
      <t>ツト</t>
    </rPh>
    <rPh sb="339" eb="341">
      <t>レイネン</t>
    </rPh>
    <rPh sb="342" eb="345">
      <t>ユウシュウリツ</t>
    </rPh>
    <rPh sb="346" eb="349">
      <t>ヘイキンチ</t>
    </rPh>
    <rPh sb="350" eb="352">
      <t>ウワマワ</t>
    </rPh>
    <rPh sb="357" eb="359">
      <t>シセツ</t>
    </rPh>
    <rPh sb="360" eb="362">
      <t>カドウ</t>
    </rPh>
    <rPh sb="362" eb="364">
      <t>ジョウキョウ</t>
    </rPh>
    <rPh sb="365" eb="367">
      <t>シュウエキ</t>
    </rPh>
    <rPh sb="369" eb="371">
      <t>ハンエイ</t>
    </rPh>
    <rPh sb="377" eb="378">
      <t>イ</t>
    </rPh>
    <phoneticPr fontId="4"/>
  </si>
  <si>
    <t>安全・安心で安定した水道の供給を維持させるため、一層の経営健全化が求められることから、適正な料金水準を保ち、更なる有収率の向上を図る。
　管路、施設の老朽化に伴い更新費用が必要をなってくるため、企業債等の借入のバランスを確認しつつ、長寿命化、耐震化等の更新事業を行う必要がある。
　また、維持管理の効率化（施設の統廃合や広域化等）を検討し経営基盤の強化に努める。</t>
    <rPh sb="0" eb="2">
      <t>アンゼン</t>
    </rPh>
    <rPh sb="3" eb="5">
      <t>アンシン</t>
    </rPh>
    <rPh sb="6" eb="8">
      <t>アンテイ</t>
    </rPh>
    <rPh sb="10" eb="12">
      <t>スイドウ</t>
    </rPh>
    <rPh sb="13" eb="15">
      <t>キョウキュウ</t>
    </rPh>
    <rPh sb="16" eb="18">
      <t>イジ</t>
    </rPh>
    <rPh sb="24" eb="26">
      <t>イッソウ</t>
    </rPh>
    <rPh sb="27" eb="29">
      <t>ケイエイ</t>
    </rPh>
    <rPh sb="29" eb="32">
      <t>ケンゼンカ</t>
    </rPh>
    <rPh sb="33" eb="34">
      <t>モト</t>
    </rPh>
    <rPh sb="43" eb="45">
      <t>テキセイ</t>
    </rPh>
    <rPh sb="46" eb="48">
      <t>リョウキン</t>
    </rPh>
    <rPh sb="48" eb="50">
      <t>スイジュン</t>
    </rPh>
    <rPh sb="51" eb="52">
      <t>タモ</t>
    </rPh>
    <rPh sb="54" eb="55">
      <t>サラ</t>
    </rPh>
    <rPh sb="57" eb="60">
      <t>ユウシュウリツ</t>
    </rPh>
    <rPh sb="61" eb="63">
      <t>コウジョウ</t>
    </rPh>
    <rPh sb="64" eb="65">
      <t>ハカ</t>
    </rPh>
    <rPh sb="69" eb="71">
      <t>カンロ</t>
    </rPh>
    <rPh sb="72" eb="74">
      <t>シセツ</t>
    </rPh>
    <rPh sb="75" eb="78">
      <t>ロウキュウカ</t>
    </rPh>
    <rPh sb="79" eb="80">
      <t>トモナ</t>
    </rPh>
    <rPh sb="81" eb="83">
      <t>コウシン</t>
    </rPh>
    <rPh sb="83" eb="85">
      <t>ヒヨウ</t>
    </rPh>
    <rPh sb="86" eb="88">
      <t>ヒツヨウ</t>
    </rPh>
    <rPh sb="97" eb="100">
      <t>キギョウサイ</t>
    </rPh>
    <rPh sb="100" eb="101">
      <t>トウ</t>
    </rPh>
    <rPh sb="102" eb="104">
      <t>カリイレ</t>
    </rPh>
    <rPh sb="110" eb="112">
      <t>カクニン</t>
    </rPh>
    <rPh sb="116" eb="120">
      <t>チョウジュミョウカ</t>
    </rPh>
    <rPh sb="121" eb="124">
      <t>タイシンカ</t>
    </rPh>
    <rPh sb="124" eb="125">
      <t>トウ</t>
    </rPh>
    <rPh sb="126" eb="128">
      <t>コウシン</t>
    </rPh>
    <rPh sb="133" eb="135">
      <t>ヒツヨウ</t>
    </rPh>
    <rPh sb="144" eb="148">
      <t>イジカンリ</t>
    </rPh>
    <rPh sb="149" eb="152">
      <t>コウリツカ</t>
    </rPh>
    <rPh sb="153" eb="155">
      <t>シセツ</t>
    </rPh>
    <rPh sb="156" eb="159">
      <t>トウハイゴウ</t>
    </rPh>
    <rPh sb="160" eb="163">
      <t>コウイキカ</t>
    </rPh>
    <rPh sb="163" eb="164">
      <t>トウ</t>
    </rPh>
    <rPh sb="166" eb="168">
      <t>ケントウ</t>
    </rPh>
    <rPh sb="169" eb="173">
      <t>ケイエイキバン</t>
    </rPh>
    <rPh sb="174" eb="176">
      <t>キョウカ</t>
    </rPh>
    <rPh sb="177" eb="178">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</si>
</sst>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0.04</c:v>
                </c:pt>
                <c:pt idx="1">
                  <c:v>0.28000000000000003</c:v>
                </c:pt>
                <c:pt idx="2">
                  <c:v>0.04</c:v>
                </c:pt>
                <c:pt idx="3">
                  <c:v>0.37</c:v>
                </c:pt>
                <c:pt idx="4">
                  <c:v>0.28999999999999998</c:v>
                </c:pt>
              </c:numCache>
            </c:numRef>
          </c:val>
          <c:extLst>
            <c:ext xmlns:c16="http://schemas.microsoft.com/office/drawing/2014/chart" uri="{C3380CC4-5D6E-409C-BE32-E72D297353CC}">
              <c16:uniqueId val="{00000000-1E8A-4A8F-BAEB-985C5B4F525E}"/>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0.51</c:v>
                </c:pt>
                <c:pt idx="1">
                  <c:v>0.57999999999999996</c:v>
                </c:pt>
                <c:pt idx="2">
                  <c:v>0.54</c:v>
                </c:pt>
                <c:pt idx="3">
                  <c:v>0.56999999999999995</c:v>
                </c:pt>
                <c:pt idx="4">
                  <c:v>0.52</c:v>
                </c:pt>
              </c:numCache>
            </c:numRef>
          </c:val>
          <c:smooth val="0"/>
          <c:extLst>
            <c:ext xmlns:c16="http://schemas.microsoft.com/office/drawing/2014/chart" uri="{C3380CC4-5D6E-409C-BE32-E72D297353CC}">
              <c16:uniqueId val="{00000001-1E8A-4A8F-BAEB-985C5B4F525E}"/>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73.64</c:v>
                </c:pt>
                <c:pt idx="1">
                  <c:v>69.48</c:v>
                </c:pt>
                <c:pt idx="2">
                  <c:v>71.69</c:v>
                </c:pt>
                <c:pt idx="3">
                  <c:v>72.86</c:v>
                </c:pt>
                <c:pt idx="4">
                  <c:v>71.180000000000007</c:v>
                </c:pt>
              </c:numCache>
            </c:numRef>
          </c:val>
          <c:extLst>
            <c:ext xmlns:c16="http://schemas.microsoft.com/office/drawing/2014/chart" uri="{C3380CC4-5D6E-409C-BE32-E72D297353CC}">
              <c16:uniqueId val="{00000000-345C-41C4-B04C-C6777DD67765}"/>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60.03</c:v>
                </c:pt>
                <c:pt idx="1">
                  <c:v>59.74</c:v>
                </c:pt>
                <c:pt idx="2">
                  <c:v>59.67</c:v>
                </c:pt>
                <c:pt idx="3">
                  <c:v>60.12</c:v>
                </c:pt>
                <c:pt idx="4">
                  <c:v>60.34</c:v>
                </c:pt>
              </c:numCache>
            </c:numRef>
          </c:val>
          <c:smooth val="0"/>
          <c:extLst>
            <c:ext xmlns:c16="http://schemas.microsoft.com/office/drawing/2014/chart" uri="{C3380CC4-5D6E-409C-BE32-E72D297353CC}">
              <c16:uniqueId val="{00000001-345C-41C4-B04C-C6777DD67765}"/>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89.95</c:v>
                </c:pt>
                <c:pt idx="1">
                  <c:v>88.85</c:v>
                </c:pt>
                <c:pt idx="2">
                  <c:v>88.7</c:v>
                </c:pt>
                <c:pt idx="3">
                  <c:v>88.73</c:v>
                </c:pt>
                <c:pt idx="4">
                  <c:v>89.37</c:v>
                </c:pt>
              </c:numCache>
            </c:numRef>
          </c:val>
          <c:extLst>
            <c:ext xmlns:c16="http://schemas.microsoft.com/office/drawing/2014/chart" uri="{C3380CC4-5D6E-409C-BE32-E72D297353CC}">
              <c16:uniqueId val="{00000000-BFEC-4667-BC86-EF030496CA77}"/>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84.81</c:v>
                </c:pt>
                <c:pt idx="1">
                  <c:v>84.8</c:v>
                </c:pt>
                <c:pt idx="2">
                  <c:v>84.6</c:v>
                </c:pt>
                <c:pt idx="3">
                  <c:v>84.24</c:v>
                </c:pt>
                <c:pt idx="4">
                  <c:v>84.19</c:v>
                </c:pt>
              </c:numCache>
            </c:numRef>
          </c:val>
          <c:smooth val="0"/>
          <c:extLst>
            <c:ext xmlns:c16="http://schemas.microsoft.com/office/drawing/2014/chart" uri="{C3380CC4-5D6E-409C-BE32-E72D297353CC}">
              <c16:uniqueId val="{00000001-BFEC-4667-BC86-EF030496CA77}"/>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107.62</c:v>
                </c:pt>
                <c:pt idx="1">
                  <c:v>105.44</c:v>
                </c:pt>
                <c:pt idx="2">
                  <c:v>107.17</c:v>
                </c:pt>
                <c:pt idx="3">
                  <c:v>108.79</c:v>
                </c:pt>
                <c:pt idx="4">
                  <c:v>110.33</c:v>
                </c:pt>
              </c:numCache>
            </c:numRef>
          </c:val>
          <c:extLst>
            <c:ext xmlns:c16="http://schemas.microsoft.com/office/drawing/2014/chart" uri="{C3380CC4-5D6E-409C-BE32-E72D297353CC}">
              <c16:uniqueId val="{00000000-5920-4966-BBA7-8FB3FC0B5760}"/>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110.68</c:v>
                </c:pt>
                <c:pt idx="1">
                  <c:v>110.66</c:v>
                </c:pt>
                <c:pt idx="2">
                  <c:v>109.01</c:v>
                </c:pt>
                <c:pt idx="3">
                  <c:v>108.83</c:v>
                </c:pt>
                <c:pt idx="4">
                  <c:v>109.23</c:v>
                </c:pt>
              </c:numCache>
            </c:numRef>
          </c:val>
          <c:smooth val="0"/>
          <c:extLst>
            <c:ext xmlns:c16="http://schemas.microsoft.com/office/drawing/2014/chart" uri="{C3380CC4-5D6E-409C-BE32-E72D297353CC}">
              <c16:uniqueId val="{00000001-5920-4966-BBA7-8FB3FC0B5760}"/>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38.51</c:v>
                </c:pt>
                <c:pt idx="1">
                  <c:v>40.82</c:v>
                </c:pt>
                <c:pt idx="2">
                  <c:v>42.89</c:v>
                </c:pt>
                <c:pt idx="3">
                  <c:v>45.34</c:v>
                </c:pt>
                <c:pt idx="4">
                  <c:v>47.17</c:v>
                </c:pt>
              </c:numCache>
            </c:numRef>
          </c:val>
          <c:extLst>
            <c:ext xmlns:c16="http://schemas.microsoft.com/office/drawing/2014/chart" uri="{C3380CC4-5D6E-409C-BE32-E72D297353CC}">
              <c16:uniqueId val="{00000000-6CF4-463E-8E96-2FBEB6FB9CA4}"/>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47.28</c:v>
                </c:pt>
                <c:pt idx="1">
                  <c:v>47.66</c:v>
                </c:pt>
                <c:pt idx="2">
                  <c:v>48.17</c:v>
                </c:pt>
                <c:pt idx="3">
                  <c:v>48.83</c:v>
                </c:pt>
                <c:pt idx="4">
                  <c:v>49.96</c:v>
                </c:pt>
              </c:numCache>
            </c:numRef>
          </c:val>
          <c:smooth val="0"/>
          <c:extLst>
            <c:ext xmlns:c16="http://schemas.microsoft.com/office/drawing/2014/chart" uri="{C3380CC4-5D6E-409C-BE32-E72D297353CC}">
              <c16:uniqueId val="{00000001-6CF4-463E-8E96-2FBEB6FB9CA4}"/>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7.9</c:v>
                </c:pt>
                <c:pt idx="1">
                  <c:v>10.7</c:v>
                </c:pt>
                <c:pt idx="2">
                  <c:v>12.16</c:v>
                </c:pt>
                <c:pt idx="3">
                  <c:v>10.87</c:v>
                </c:pt>
                <c:pt idx="4">
                  <c:v>12.52</c:v>
                </c:pt>
              </c:numCache>
            </c:numRef>
          </c:val>
          <c:extLst>
            <c:ext xmlns:c16="http://schemas.microsoft.com/office/drawing/2014/chart" uri="{C3380CC4-5D6E-409C-BE32-E72D297353CC}">
              <c16:uniqueId val="{00000000-2478-41F1-A811-3D4DD9411298}"/>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12.19</c:v>
                </c:pt>
                <c:pt idx="1">
                  <c:v>15.1</c:v>
                </c:pt>
                <c:pt idx="2">
                  <c:v>17.12</c:v>
                </c:pt>
                <c:pt idx="3">
                  <c:v>18.18</c:v>
                </c:pt>
                <c:pt idx="4">
                  <c:v>19.32</c:v>
                </c:pt>
              </c:numCache>
            </c:numRef>
          </c:val>
          <c:smooth val="0"/>
          <c:extLst>
            <c:ext xmlns:c16="http://schemas.microsoft.com/office/drawing/2014/chart" uri="{C3380CC4-5D6E-409C-BE32-E72D297353CC}">
              <c16:uniqueId val="{00000001-2478-41F1-A811-3D4DD9411298}"/>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252-42A9-8DDD-4ED71446178E}"/>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3.56</c:v>
                </c:pt>
                <c:pt idx="1">
                  <c:v>2.74</c:v>
                </c:pt>
                <c:pt idx="2">
                  <c:v>3.7</c:v>
                </c:pt>
                <c:pt idx="3">
                  <c:v>4.34</c:v>
                </c:pt>
                <c:pt idx="4">
                  <c:v>4.6900000000000004</c:v>
                </c:pt>
              </c:numCache>
            </c:numRef>
          </c:val>
          <c:smooth val="0"/>
          <c:extLst>
            <c:ext xmlns:c16="http://schemas.microsoft.com/office/drawing/2014/chart" uri="{C3380CC4-5D6E-409C-BE32-E72D297353CC}">
              <c16:uniqueId val="{00000001-0252-42A9-8DDD-4ED71446178E}"/>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306.39999999999998</c:v>
                </c:pt>
                <c:pt idx="1">
                  <c:v>324.81</c:v>
                </c:pt>
                <c:pt idx="2">
                  <c:v>321.29000000000002</c:v>
                </c:pt>
                <c:pt idx="3">
                  <c:v>331.27</c:v>
                </c:pt>
                <c:pt idx="4">
                  <c:v>354.87</c:v>
                </c:pt>
              </c:numCache>
            </c:numRef>
          </c:val>
          <c:extLst>
            <c:ext xmlns:c16="http://schemas.microsoft.com/office/drawing/2014/chart" uri="{C3380CC4-5D6E-409C-BE32-E72D297353CC}">
              <c16:uniqueId val="{00000000-3BDC-4B7D-B4DF-D09E14051BD7}"/>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357.34</c:v>
                </c:pt>
                <c:pt idx="1">
                  <c:v>366.03</c:v>
                </c:pt>
                <c:pt idx="2">
                  <c:v>365.18</c:v>
                </c:pt>
                <c:pt idx="3">
                  <c:v>327.77</c:v>
                </c:pt>
                <c:pt idx="4">
                  <c:v>338.02</c:v>
                </c:pt>
              </c:numCache>
            </c:numRef>
          </c:val>
          <c:smooth val="0"/>
          <c:extLst>
            <c:ext xmlns:c16="http://schemas.microsoft.com/office/drawing/2014/chart" uri="{C3380CC4-5D6E-409C-BE32-E72D297353CC}">
              <c16:uniqueId val="{00000001-3BDC-4B7D-B4DF-D09E14051BD7}"/>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874.92</c:v>
                </c:pt>
                <c:pt idx="1">
                  <c:v>849.7</c:v>
                </c:pt>
                <c:pt idx="2">
                  <c:v>813.6</c:v>
                </c:pt>
                <c:pt idx="3">
                  <c:v>750.5</c:v>
                </c:pt>
                <c:pt idx="4">
                  <c:v>701.03</c:v>
                </c:pt>
              </c:numCache>
            </c:numRef>
          </c:val>
          <c:extLst>
            <c:ext xmlns:c16="http://schemas.microsoft.com/office/drawing/2014/chart" uri="{C3380CC4-5D6E-409C-BE32-E72D297353CC}">
              <c16:uniqueId val="{00000000-3102-430C-9F8B-B4C459D07FC1}"/>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373.69</c:v>
                </c:pt>
                <c:pt idx="1">
                  <c:v>370.12</c:v>
                </c:pt>
                <c:pt idx="2">
                  <c:v>371.65</c:v>
                </c:pt>
                <c:pt idx="3">
                  <c:v>397.1</c:v>
                </c:pt>
                <c:pt idx="4">
                  <c:v>379.91</c:v>
                </c:pt>
              </c:numCache>
            </c:numRef>
          </c:val>
          <c:smooth val="0"/>
          <c:extLst>
            <c:ext xmlns:c16="http://schemas.microsoft.com/office/drawing/2014/chart" uri="{C3380CC4-5D6E-409C-BE32-E72D297353CC}">
              <c16:uniqueId val="{00000001-3102-430C-9F8B-B4C459D07FC1}"/>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76.28</c:v>
                </c:pt>
                <c:pt idx="1">
                  <c:v>74.55</c:v>
                </c:pt>
                <c:pt idx="2">
                  <c:v>76.45</c:v>
                </c:pt>
                <c:pt idx="3">
                  <c:v>80.02</c:v>
                </c:pt>
                <c:pt idx="4">
                  <c:v>82.04</c:v>
                </c:pt>
              </c:numCache>
            </c:numRef>
          </c:val>
          <c:extLst>
            <c:ext xmlns:c16="http://schemas.microsoft.com/office/drawing/2014/chart" uri="{C3380CC4-5D6E-409C-BE32-E72D297353CC}">
              <c16:uniqueId val="{00000000-A6E3-49C7-921A-D4F3951AB5FA}"/>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99.87</c:v>
                </c:pt>
                <c:pt idx="1">
                  <c:v>100.42</c:v>
                </c:pt>
                <c:pt idx="2">
                  <c:v>98.77</c:v>
                </c:pt>
                <c:pt idx="3">
                  <c:v>95.79</c:v>
                </c:pt>
                <c:pt idx="4">
                  <c:v>98.3</c:v>
                </c:pt>
              </c:numCache>
            </c:numRef>
          </c:val>
          <c:smooth val="0"/>
          <c:extLst>
            <c:ext xmlns:c16="http://schemas.microsoft.com/office/drawing/2014/chart" uri="{C3380CC4-5D6E-409C-BE32-E72D297353CC}">
              <c16:uniqueId val="{00000001-A6E3-49C7-921A-D4F3951AB5FA}"/>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307.89999999999998</c:v>
                </c:pt>
                <c:pt idx="1">
                  <c:v>318.5</c:v>
                </c:pt>
                <c:pt idx="2">
                  <c:v>310.8</c:v>
                </c:pt>
                <c:pt idx="3">
                  <c:v>295.08999999999997</c:v>
                </c:pt>
                <c:pt idx="4">
                  <c:v>289.66000000000003</c:v>
                </c:pt>
              </c:numCache>
            </c:numRef>
          </c:val>
          <c:extLst>
            <c:ext xmlns:c16="http://schemas.microsoft.com/office/drawing/2014/chart" uri="{C3380CC4-5D6E-409C-BE32-E72D297353CC}">
              <c16:uniqueId val="{00000000-A6DA-4101-AC73-7878075836DC}"/>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171.81</c:v>
                </c:pt>
                <c:pt idx="1">
                  <c:v>171.67</c:v>
                </c:pt>
                <c:pt idx="2">
                  <c:v>173.67</c:v>
                </c:pt>
                <c:pt idx="3">
                  <c:v>171.13</c:v>
                </c:pt>
                <c:pt idx="4">
                  <c:v>173.7</c:v>
                </c:pt>
              </c:numCache>
            </c:numRef>
          </c:val>
          <c:smooth val="0"/>
          <c:extLst>
            <c:ext xmlns:c16="http://schemas.microsoft.com/office/drawing/2014/chart" uri="{C3380CC4-5D6E-409C-BE32-E72D297353CC}">
              <c16:uniqueId val="{00000001-A6DA-4101-AC73-7878075836DC}"/>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60" zoomScaleNormal="6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島根県　雲南市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A5</v>
      </c>
      <c r="X8" s="44"/>
      <c r="Y8" s="44"/>
      <c r="Z8" s="44"/>
      <c r="AA8" s="44"/>
      <c r="AB8" s="44"/>
      <c r="AC8" s="44"/>
      <c r="AD8" s="44" t="str">
        <f>データ!$M$6</f>
        <v>非設置</v>
      </c>
      <c r="AE8" s="44"/>
      <c r="AF8" s="44"/>
      <c r="AG8" s="44"/>
      <c r="AH8" s="44"/>
      <c r="AI8" s="44"/>
      <c r="AJ8" s="44"/>
      <c r="AK8" s="2"/>
      <c r="AL8" s="45">
        <f>データ!$R$6</f>
        <v>36373</v>
      </c>
      <c r="AM8" s="45"/>
      <c r="AN8" s="45"/>
      <c r="AO8" s="45"/>
      <c r="AP8" s="45"/>
      <c r="AQ8" s="45"/>
      <c r="AR8" s="45"/>
      <c r="AS8" s="45"/>
      <c r="AT8" s="46">
        <f>データ!$S$6</f>
        <v>553.17999999999995</v>
      </c>
      <c r="AU8" s="47"/>
      <c r="AV8" s="47"/>
      <c r="AW8" s="47"/>
      <c r="AX8" s="47"/>
      <c r="AY8" s="47"/>
      <c r="AZ8" s="47"/>
      <c r="BA8" s="47"/>
      <c r="BB8" s="48">
        <f>データ!$T$6</f>
        <v>65.75</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64.06</v>
      </c>
      <c r="J10" s="47"/>
      <c r="K10" s="47"/>
      <c r="L10" s="47"/>
      <c r="M10" s="47"/>
      <c r="N10" s="47"/>
      <c r="O10" s="81"/>
      <c r="P10" s="48">
        <f>データ!$P$6</f>
        <v>96.11</v>
      </c>
      <c r="Q10" s="48"/>
      <c r="R10" s="48"/>
      <c r="S10" s="48"/>
      <c r="T10" s="48"/>
      <c r="U10" s="48"/>
      <c r="V10" s="48"/>
      <c r="W10" s="45">
        <f>データ!$Q$6</f>
        <v>3980</v>
      </c>
      <c r="X10" s="45"/>
      <c r="Y10" s="45"/>
      <c r="Z10" s="45"/>
      <c r="AA10" s="45"/>
      <c r="AB10" s="45"/>
      <c r="AC10" s="45"/>
      <c r="AD10" s="2"/>
      <c r="AE10" s="2"/>
      <c r="AF10" s="2"/>
      <c r="AG10" s="2"/>
      <c r="AH10" s="2"/>
      <c r="AI10" s="2"/>
      <c r="AJ10" s="2"/>
      <c r="AK10" s="2"/>
      <c r="AL10" s="45">
        <f>データ!$U$6</f>
        <v>33929</v>
      </c>
      <c r="AM10" s="45"/>
      <c r="AN10" s="45"/>
      <c r="AO10" s="45"/>
      <c r="AP10" s="45"/>
      <c r="AQ10" s="45"/>
      <c r="AR10" s="45"/>
      <c r="AS10" s="45"/>
      <c r="AT10" s="46">
        <f>データ!$V$6</f>
        <v>236.4</v>
      </c>
      <c r="AU10" s="47"/>
      <c r="AV10" s="47"/>
      <c r="AW10" s="47"/>
      <c r="AX10" s="47"/>
      <c r="AY10" s="47"/>
      <c r="AZ10" s="47"/>
      <c r="BA10" s="47"/>
      <c r="BB10" s="48">
        <f>データ!$W$6</f>
        <v>143.52000000000001</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111</v>
      </c>
      <c r="BM16" s="58"/>
      <c r="BN16" s="58"/>
      <c r="BO16" s="58"/>
      <c r="BP16" s="58"/>
      <c r="BQ16" s="58"/>
      <c r="BR16" s="58"/>
      <c r="BS16" s="58"/>
      <c r="BT16" s="58"/>
      <c r="BU16" s="58"/>
      <c r="BV16" s="58"/>
      <c r="BW16" s="58"/>
      <c r="BX16" s="58"/>
      <c r="BY16" s="58"/>
      <c r="BZ16" s="5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110</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112</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z1+p0W06G0RHkGp+XT5lxtIJDcOLOjC9Blzk7tVkRjNlK/LB1+p/GrAxPAVZmtoKvy6lKLEklUwThGaYGwulVQ==" saltValue="G2v7izBgN+a6KJsfhzjwIQ=="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322091</v>
      </c>
      <c r="D6" s="20">
        <f t="shared" si="3"/>
        <v>46</v>
      </c>
      <c r="E6" s="20">
        <f t="shared" si="3"/>
        <v>1</v>
      </c>
      <c r="F6" s="20">
        <f t="shared" si="3"/>
        <v>0</v>
      </c>
      <c r="G6" s="20">
        <f t="shared" si="3"/>
        <v>1</v>
      </c>
      <c r="H6" s="20" t="str">
        <f t="shared" si="3"/>
        <v>島根県　雲南市</v>
      </c>
      <c r="I6" s="20" t="str">
        <f t="shared" si="3"/>
        <v>法適用</v>
      </c>
      <c r="J6" s="20" t="str">
        <f t="shared" si="3"/>
        <v>水道事業</v>
      </c>
      <c r="K6" s="20" t="str">
        <f t="shared" si="3"/>
        <v>末端給水事業</v>
      </c>
      <c r="L6" s="20" t="str">
        <f t="shared" si="3"/>
        <v>A5</v>
      </c>
      <c r="M6" s="20" t="str">
        <f t="shared" si="3"/>
        <v>非設置</v>
      </c>
      <c r="N6" s="21" t="str">
        <f t="shared" si="3"/>
        <v>-</v>
      </c>
      <c r="O6" s="21">
        <f t="shared" si="3"/>
        <v>64.06</v>
      </c>
      <c r="P6" s="21">
        <f t="shared" si="3"/>
        <v>96.11</v>
      </c>
      <c r="Q6" s="21">
        <f t="shared" si="3"/>
        <v>3980</v>
      </c>
      <c r="R6" s="21">
        <f t="shared" si="3"/>
        <v>36373</v>
      </c>
      <c r="S6" s="21">
        <f t="shared" si="3"/>
        <v>553.17999999999995</v>
      </c>
      <c r="T6" s="21">
        <f t="shared" si="3"/>
        <v>65.75</v>
      </c>
      <c r="U6" s="21">
        <f t="shared" si="3"/>
        <v>33929</v>
      </c>
      <c r="V6" s="21">
        <f t="shared" si="3"/>
        <v>236.4</v>
      </c>
      <c r="W6" s="21">
        <f t="shared" si="3"/>
        <v>143.52000000000001</v>
      </c>
      <c r="X6" s="22">
        <f>IF(X7="",NA(),X7)</f>
        <v>107.62</v>
      </c>
      <c r="Y6" s="22">
        <f t="shared" ref="Y6:AG6" si="4">IF(Y7="",NA(),Y7)</f>
        <v>105.44</v>
      </c>
      <c r="Z6" s="22">
        <f t="shared" si="4"/>
        <v>107.17</v>
      </c>
      <c r="AA6" s="22">
        <f t="shared" si="4"/>
        <v>108.79</v>
      </c>
      <c r="AB6" s="22">
        <f t="shared" si="4"/>
        <v>110.33</v>
      </c>
      <c r="AC6" s="22">
        <f t="shared" si="4"/>
        <v>110.68</v>
      </c>
      <c r="AD6" s="22">
        <f t="shared" si="4"/>
        <v>110.66</v>
      </c>
      <c r="AE6" s="22">
        <f t="shared" si="4"/>
        <v>109.01</v>
      </c>
      <c r="AF6" s="22">
        <f t="shared" si="4"/>
        <v>108.83</v>
      </c>
      <c r="AG6" s="22">
        <f t="shared" si="4"/>
        <v>109.23</v>
      </c>
      <c r="AH6" s="21" t="str">
        <f>IF(AH7="","",IF(AH7="-","【-】","【"&amp;SUBSTITUTE(TEXT(AH7,"#,##0.00"),"-","△")&amp;"】"))</f>
        <v>【111.39】</v>
      </c>
      <c r="AI6" s="21">
        <f>IF(AI7="",NA(),AI7)</f>
        <v>0</v>
      </c>
      <c r="AJ6" s="21">
        <f t="shared" ref="AJ6:AR6" si="5">IF(AJ7="",NA(),AJ7)</f>
        <v>0</v>
      </c>
      <c r="AK6" s="21">
        <f t="shared" si="5"/>
        <v>0</v>
      </c>
      <c r="AL6" s="21">
        <f t="shared" si="5"/>
        <v>0</v>
      </c>
      <c r="AM6" s="21">
        <f t="shared" si="5"/>
        <v>0</v>
      </c>
      <c r="AN6" s="22">
        <f t="shared" si="5"/>
        <v>3.56</v>
      </c>
      <c r="AO6" s="22">
        <f t="shared" si="5"/>
        <v>2.74</v>
      </c>
      <c r="AP6" s="22">
        <f t="shared" si="5"/>
        <v>3.7</v>
      </c>
      <c r="AQ6" s="22">
        <f t="shared" si="5"/>
        <v>4.34</v>
      </c>
      <c r="AR6" s="22">
        <f t="shared" si="5"/>
        <v>4.6900000000000004</v>
      </c>
      <c r="AS6" s="21" t="str">
        <f>IF(AS7="","",IF(AS7="-","【-】","【"&amp;SUBSTITUTE(TEXT(AS7,"#,##0.00"),"-","△")&amp;"】"))</f>
        <v>【1.30】</v>
      </c>
      <c r="AT6" s="22">
        <f>IF(AT7="",NA(),AT7)</f>
        <v>306.39999999999998</v>
      </c>
      <c r="AU6" s="22">
        <f t="shared" ref="AU6:BC6" si="6">IF(AU7="",NA(),AU7)</f>
        <v>324.81</v>
      </c>
      <c r="AV6" s="22">
        <f t="shared" si="6"/>
        <v>321.29000000000002</v>
      </c>
      <c r="AW6" s="22">
        <f t="shared" si="6"/>
        <v>331.27</v>
      </c>
      <c r="AX6" s="22">
        <f t="shared" si="6"/>
        <v>354.87</v>
      </c>
      <c r="AY6" s="22">
        <f t="shared" si="6"/>
        <v>357.34</v>
      </c>
      <c r="AZ6" s="22">
        <f t="shared" si="6"/>
        <v>366.03</v>
      </c>
      <c r="BA6" s="22">
        <f t="shared" si="6"/>
        <v>365.18</v>
      </c>
      <c r="BB6" s="22">
        <f t="shared" si="6"/>
        <v>327.77</v>
      </c>
      <c r="BC6" s="22">
        <f t="shared" si="6"/>
        <v>338.02</v>
      </c>
      <c r="BD6" s="21" t="str">
        <f>IF(BD7="","",IF(BD7="-","【-】","【"&amp;SUBSTITUTE(TEXT(BD7,"#,##0.00"),"-","△")&amp;"】"))</f>
        <v>【261.51】</v>
      </c>
      <c r="BE6" s="22">
        <f>IF(BE7="",NA(),BE7)</f>
        <v>874.92</v>
      </c>
      <c r="BF6" s="22">
        <f t="shared" ref="BF6:BN6" si="7">IF(BF7="",NA(),BF7)</f>
        <v>849.7</v>
      </c>
      <c r="BG6" s="22">
        <f t="shared" si="7"/>
        <v>813.6</v>
      </c>
      <c r="BH6" s="22">
        <f t="shared" si="7"/>
        <v>750.5</v>
      </c>
      <c r="BI6" s="22">
        <f t="shared" si="7"/>
        <v>701.03</v>
      </c>
      <c r="BJ6" s="22">
        <f t="shared" si="7"/>
        <v>373.69</v>
      </c>
      <c r="BK6" s="22">
        <f t="shared" si="7"/>
        <v>370.12</v>
      </c>
      <c r="BL6" s="22">
        <f t="shared" si="7"/>
        <v>371.65</v>
      </c>
      <c r="BM6" s="22">
        <f t="shared" si="7"/>
        <v>397.1</v>
      </c>
      <c r="BN6" s="22">
        <f t="shared" si="7"/>
        <v>379.91</v>
      </c>
      <c r="BO6" s="21" t="str">
        <f>IF(BO7="","",IF(BO7="-","【-】","【"&amp;SUBSTITUTE(TEXT(BO7,"#,##0.00"),"-","△")&amp;"】"))</f>
        <v>【265.16】</v>
      </c>
      <c r="BP6" s="22">
        <f>IF(BP7="",NA(),BP7)</f>
        <v>76.28</v>
      </c>
      <c r="BQ6" s="22">
        <f t="shared" ref="BQ6:BY6" si="8">IF(BQ7="",NA(),BQ7)</f>
        <v>74.55</v>
      </c>
      <c r="BR6" s="22">
        <f t="shared" si="8"/>
        <v>76.45</v>
      </c>
      <c r="BS6" s="22">
        <f t="shared" si="8"/>
        <v>80.02</v>
      </c>
      <c r="BT6" s="22">
        <f t="shared" si="8"/>
        <v>82.04</v>
      </c>
      <c r="BU6" s="22">
        <f t="shared" si="8"/>
        <v>99.87</v>
      </c>
      <c r="BV6" s="22">
        <f t="shared" si="8"/>
        <v>100.42</v>
      </c>
      <c r="BW6" s="22">
        <f t="shared" si="8"/>
        <v>98.77</v>
      </c>
      <c r="BX6" s="22">
        <f t="shared" si="8"/>
        <v>95.79</v>
      </c>
      <c r="BY6" s="22">
        <f t="shared" si="8"/>
        <v>98.3</v>
      </c>
      <c r="BZ6" s="21" t="str">
        <f>IF(BZ7="","",IF(BZ7="-","【-】","【"&amp;SUBSTITUTE(TEXT(BZ7,"#,##0.00"),"-","△")&amp;"】"))</f>
        <v>【102.35】</v>
      </c>
      <c r="CA6" s="22">
        <f>IF(CA7="",NA(),CA7)</f>
        <v>307.89999999999998</v>
      </c>
      <c r="CB6" s="22">
        <f t="shared" ref="CB6:CJ6" si="9">IF(CB7="",NA(),CB7)</f>
        <v>318.5</v>
      </c>
      <c r="CC6" s="22">
        <f t="shared" si="9"/>
        <v>310.8</v>
      </c>
      <c r="CD6" s="22">
        <f t="shared" si="9"/>
        <v>295.08999999999997</v>
      </c>
      <c r="CE6" s="22">
        <f t="shared" si="9"/>
        <v>289.66000000000003</v>
      </c>
      <c r="CF6" s="22">
        <f t="shared" si="9"/>
        <v>171.81</v>
      </c>
      <c r="CG6" s="22">
        <f t="shared" si="9"/>
        <v>171.67</v>
      </c>
      <c r="CH6" s="22">
        <f t="shared" si="9"/>
        <v>173.67</v>
      </c>
      <c r="CI6" s="22">
        <f t="shared" si="9"/>
        <v>171.13</v>
      </c>
      <c r="CJ6" s="22">
        <f t="shared" si="9"/>
        <v>173.7</v>
      </c>
      <c r="CK6" s="21" t="str">
        <f>IF(CK7="","",IF(CK7="-","【-】","【"&amp;SUBSTITUTE(TEXT(CK7,"#,##0.00"),"-","△")&amp;"】"))</f>
        <v>【167.74】</v>
      </c>
      <c r="CL6" s="22">
        <f>IF(CL7="",NA(),CL7)</f>
        <v>73.64</v>
      </c>
      <c r="CM6" s="22">
        <f t="shared" ref="CM6:CU6" si="10">IF(CM7="",NA(),CM7)</f>
        <v>69.48</v>
      </c>
      <c r="CN6" s="22">
        <f t="shared" si="10"/>
        <v>71.69</v>
      </c>
      <c r="CO6" s="22">
        <f t="shared" si="10"/>
        <v>72.86</v>
      </c>
      <c r="CP6" s="22">
        <f t="shared" si="10"/>
        <v>71.180000000000007</v>
      </c>
      <c r="CQ6" s="22">
        <f t="shared" si="10"/>
        <v>60.03</v>
      </c>
      <c r="CR6" s="22">
        <f t="shared" si="10"/>
        <v>59.74</v>
      </c>
      <c r="CS6" s="22">
        <f t="shared" si="10"/>
        <v>59.67</v>
      </c>
      <c r="CT6" s="22">
        <f t="shared" si="10"/>
        <v>60.12</v>
      </c>
      <c r="CU6" s="22">
        <f t="shared" si="10"/>
        <v>60.34</v>
      </c>
      <c r="CV6" s="21" t="str">
        <f>IF(CV7="","",IF(CV7="-","【-】","【"&amp;SUBSTITUTE(TEXT(CV7,"#,##0.00"),"-","△")&amp;"】"))</f>
        <v>【60.29】</v>
      </c>
      <c r="CW6" s="22">
        <f>IF(CW7="",NA(),CW7)</f>
        <v>89.95</v>
      </c>
      <c r="CX6" s="22">
        <f t="shared" ref="CX6:DF6" si="11">IF(CX7="",NA(),CX7)</f>
        <v>88.85</v>
      </c>
      <c r="CY6" s="22">
        <f t="shared" si="11"/>
        <v>88.7</v>
      </c>
      <c r="CZ6" s="22">
        <f t="shared" si="11"/>
        <v>88.73</v>
      </c>
      <c r="DA6" s="22">
        <f t="shared" si="11"/>
        <v>89.37</v>
      </c>
      <c r="DB6" s="22">
        <f t="shared" si="11"/>
        <v>84.81</v>
      </c>
      <c r="DC6" s="22">
        <f t="shared" si="11"/>
        <v>84.8</v>
      </c>
      <c r="DD6" s="22">
        <f t="shared" si="11"/>
        <v>84.6</v>
      </c>
      <c r="DE6" s="22">
        <f t="shared" si="11"/>
        <v>84.24</v>
      </c>
      <c r="DF6" s="22">
        <f t="shared" si="11"/>
        <v>84.19</v>
      </c>
      <c r="DG6" s="21" t="str">
        <f>IF(DG7="","",IF(DG7="-","【-】","【"&amp;SUBSTITUTE(TEXT(DG7,"#,##0.00"),"-","△")&amp;"】"))</f>
        <v>【90.12】</v>
      </c>
      <c r="DH6" s="22">
        <f>IF(DH7="",NA(),DH7)</f>
        <v>38.51</v>
      </c>
      <c r="DI6" s="22">
        <f t="shared" ref="DI6:DQ6" si="12">IF(DI7="",NA(),DI7)</f>
        <v>40.82</v>
      </c>
      <c r="DJ6" s="22">
        <f t="shared" si="12"/>
        <v>42.89</v>
      </c>
      <c r="DK6" s="22">
        <f t="shared" si="12"/>
        <v>45.34</v>
      </c>
      <c r="DL6" s="22">
        <f t="shared" si="12"/>
        <v>47.17</v>
      </c>
      <c r="DM6" s="22">
        <f t="shared" si="12"/>
        <v>47.28</v>
      </c>
      <c r="DN6" s="22">
        <f t="shared" si="12"/>
        <v>47.66</v>
      </c>
      <c r="DO6" s="22">
        <f t="shared" si="12"/>
        <v>48.17</v>
      </c>
      <c r="DP6" s="22">
        <f t="shared" si="12"/>
        <v>48.83</v>
      </c>
      <c r="DQ6" s="22">
        <f t="shared" si="12"/>
        <v>49.96</v>
      </c>
      <c r="DR6" s="21" t="str">
        <f>IF(DR7="","",IF(DR7="-","【-】","【"&amp;SUBSTITUTE(TEXT(DR7,"#,##0.00"),"-","△")&amp;"】"))</f>
        <v>【50.88】</v>
      </c>
      <c r="DS6" s="22">
        <f>IF(DS7="",NA(),DS7)</f>
        <v>7.9</v>
      </c>
      <c r="DT6" s="22">
        <f t="shared" ref="DT6:EB6" si="13">IF(DT7="",NA(),DT7)</f>
        <v>10.7</v>
      </c>
      <c r="DU6" s="22">
        <f t="shared" si="13"/>
        <v>12.16</v>
      </c>
      <c r="DV6" s="22">
        <f t="shared" si="13"/>
        <v>10.87</v>
      </c>
      <c r="DW6" s="22">
        <f t="shared" si="13"/>
        <v>12.52</v>
      </c>
      <c r="DX6" s="22">
        <f t="shared" si="13"/>
        <v>12.19</v>
      </c>
      <c r="DY6" s="22">
        <f t="shared" si="13"/>
        <v>15.1</v>
      </c>
      <c r="DZ6" s="22">
        <f t="shared" si="13"/>
        <v>17.12</v>
      </c>
      <c r="EA6" s="22">
        <f t="shared" si="13"/>
        <v>18.18</v>
      </c>
      <c r="EB6" s="22">
        <f t="shared" si="13"/>
        <v>19.32</v>
      </c>
      <c r="EC6" s="21" t="str">
        <f>IF(EC7="","",IF(EC7="-","【-】","【"&amp;SUBSTITUTE(TEXT(EC7,"#,##0.00"),"-","△")&amp;"】"))</f>
        <v>【22.30】</v>
      </c>
      <c r="ED6" s="22">
        <f>IF(ED7="",NA(),ED7)</f>
        <v>0.04</v>
      </c>
      <c r="EE6" s="22">
        <f t="shared" ref="EE6:EM6" si="14">IF(EE7="",NA(),EE7)</f>
        <v>0.28000000000000003</v>
      </c>
      <c r="EF6" s="22">
        <f t="shared" si="14"/>
        <v>0.04</v>
      </c>
      <c r="EG6" s="22">
        <f t="shared" si="14"/>
        <v>0.37</v>
      </c>
      <c r="EH6" s="22">
        <f t="shared" si="14"/>
        <v>0.28999999999999998</v>
      </c>
      <c r="EI6" s="22">
        <f t="shared" si="14"/>
        <v>0.51</v>
      </c>
      <c r="EJ6" s="22">
        <f t="shared" si="14"/>
        <v>0.57999999999999996</v>
      </c>
      <c r="EK6" s="22">
        <f t="shared" si="14"/>
        <v>0.54</v>
      </c>
      <c r="EL6" s="22">
        <f t="shared" si="14"/>
        <v>0.56999999999999995</v>
      </c>
      <c r="EM6" s="22">
        <f t="shared" si="14"/>
        <v>0.52</v>
      </c>
      <c r="EN6" s="21" t="str">
        <f>IF(EN7="","",IF(EN7="-","【-】","【"&amp;SUBSTITUTE(TEXT(EN7,"#,##0.00"),"-","△")&amp;"】"))</f>
        <v>【0.66】</v>
      </c>
    </row>
    <row r="7" spans="1:144" s="23" customFormat="1" x14ac:dyDescent="0.15">
      <c r="A7" s="15"/>
      <c r="B7" s="24">
        <v>2021</v>
      </c>
      <c r="C7" s="24">
        <v>322091</v>
      </c>
      <c r="D7" s="24">
        <v>46</v>
      </c>
      <c r="E7" s="24">
        <v>1</v>
      </c>
      <c r="F7" s="24">
        <v>0</v>
      </c>
      <c r="G7" s="24">
        <v>1</v>
      </c>
      <c r="H7" s="24" t="s">
        <v>93</v>
      </c>
      <c r="I7" s="24" t="s">
        <v>94</v>
      </c>
      <c r="J7" s="24" t="s">
        <v>95</v>
      </c>
      <c r="K7" s="24" t="s">
        <v>96</v>
      </c>
      <c r="L7" s="24" t="s">
        <v>97</v>
      </c>
      <c r="M7" s="24" t="s">
        <v>98</v>
      </c>
      <c r="N7" s="25" t="s">
        <v>99</v>
      </c>
      <c r="O7" s="25">
        <v>64.06</v>
      </c>
      <c r="P7" s="25">
        <v>96.11</v>
      </c>
      <c r="Q7" s="25">
        <v>3980</v>
      </c>
      <c r="R7" s="25">
        <v>36373</v>
      </c>
      <c r="S7" s="25">
        <v>553.17999999999995</v>
      </c>
      <c r="T7" s="25">
        <v>65.75</v>
      </c>
      <c r="U7" s="25">
        <v>33929</v>
      </c>
      <c r="V7" s="25">
        <v>236.4</v>
      </c>
      <c r="W7" s="25">
        <v>143.52000000000001</v>
      </c>
      <c r="X7" s="25">
        <v>107.62</v>
      </c>
      <c r="Y7" s="25">
        <v>105.44</v>
      </c>
      <c r="Z7" s="25">
        <v>107.17</v>
      </c>
      <c r="AA7" s="25">
        <v>108.79</v>
      </c>
      <c r="AB7" s="25">
        <v>110.33</v>
      </c>
      <c r="AC7" s="25">
        <v>110.68</v>
      </c>
      <c r="AD7" s="25">
        <v>110.66</v>
      </c>
      <c r="AE7" s="25">
        <v>109.01</v>
      </c>
      <c r="AF7" s="25">
        <v>108.83</v>
      </c>
      <c r="AG7" s="25">
        <v>109.23</v>
      </c>
      <c r="AH7" s="25">
        <v>111.39</v>
      </c>
      <c r="AI7" s="25">
        <v>0</v>
      </c>
      <c r="AJ7" s="25">
        <v>0</v>
      </c>
      <c r="AK7" s="25">
        <v>0</v>
      </c>
      <c r="AL7" s="25">
        <v>0</v>
      </c>
      <c r="AM7" s="25">
        <v>0</v>
      </c>
      <c r="AN7" s="25">
        <v>3.56</v>
      </c>
      <c r="AO7" s="25">
        <v>2.74</v>
      </c>
      <c r="AP7" s="25">
        <v>3.7</v>
      </c>
      <c r="AQ7" s="25">
        <v>4.34</v>
      </c>
      <c r="AR7" s="25">
        <v>4.6900000000000004</v>
      </c>
      <c r="AS7" s="25">
        <v>1.3</v>
      </c>
      <c r="AT7" s="25">
        <v>306.39999999999998</v>
      </c>
      <c r="AU7" s="25">
        <v>324.81</v>
      </c>
      <c r="AV7" s="25">
        <v>321.29000000000002</v>
      </c>
      <c r="AW7" s="25">
        <v>331.27</v>
      </c>
      <c r="AX7" s="25">
        <v>354.87</v>
      </c>
      <c r="AY7" s="25">
        <v>357.34</v>
      </c>
      <c r="AZ7" s="25">
        <v>366.03</v>
      </c>
      <c r="BA7" s="25">
        <v>365.18</v>
      </c>
      <c r="BB7" s="25">
        <v>327.77</v>
      </c>
      <c r="BC7" s="25">
        <v>338.02</v>
      </c>
      <c r="BD7" s="25">
        <v>261.51</v>
      </c>
      <c r="BE7" s="25">
        <v>874.92</v>
      </c>
      <c r="BF7" s="25">
        <v>849.7</v>
      </c>
      <c r="BG7" s="25">
        <v>813.6</v>
      </c>
      <c r="BH7" s="25">
        <v>750.5</v>
      </c>
      <c r="BI7" s="25">
        <v>701.03</v>
      </c>
      <c r="BJ7" s="25">
        <v>373.69</v>
      </c>
      <c r="BK7" s="25">
        <v>370.12</v>
      </c>
      <c r="BL7" s="25">
        <v>371.65</v>
      </c>
      <c r="BM7" s="25">
        <v>397.1</v>
      </c>
      <c r="BN7" s="25">
        <v>379.91</v>
      </c>
      <c r="BO7" s="25">
        <v>265.16000000000003</v>
      </c>
      <c r="BP7" s="25">
        <v>76.28</v>
      </c>
      <c r="BQ7" s="25">
        <v>74.55</v>
      </c>
      <c r="BR7" s="25">
        <v>76.45</v>
      </c>
      <c r="BS7" s="25">
        <v>80.02</v>
      </c>
      <c r="BT7" s="25">
        <v>82.04</v>
      </c>
      <c r="BU7" s="25">
        <v>99.87</v>
      </c>
      <c r="BV7" s="25">
        <v>100.42</v>
      </c>
      <c r="BW7" s="25">
        <v>98.77</v>
      </c>
      <c r="BX7" s="25">
        <v>95.79</v>
      </c>
      <c r="BY7" s="25">
        <v>98.3</v>
      </c>
      <c r="BZ7" s="25">
        <v>102.35</v>
      </c>
      <c r="CA7" s="25">
        <v>307.89999999999998</v>
      </c>
      <c r="CB7" s="25">
        <v>318.5</v>
      </c>
      <c r="CC7" s="25">
        <v>310.8</v>
      </c>
      <c r="CD7" s="25">
        <v>295.08999999999997</v>
      </c>
      <c r="CE7" s="25">
        <v>289.66000000000003</v>
      </c>
      <c r="CF7" s="25">
        <v>171.81</v>
      </c>
      <c r="CG7" s="25">
        <v>171.67</v>
      </c>
      <c r="CH7" s="25">
        <v>173.67</v>
      </c>
      <c r="CI7" s="25">
        <v>171.13</v>
      </c>
      <c r="CJ7" s="25">
        <v>173.7</v>
      </c>
      <c r="CK7" s="25">
        <v>167.74</v>
      </c>
      <c r="CL7" s="25">
        <v>73.64</v>
      </c>
      <c r="CM7" s="25">
        <v>69.48</v>
      </c>
      <c r="CN7" s="25">
        <v>71.69</v>
      </c>
      <c r="CO7" s="25">
        <v>72.86</v>
      </c>
      <c r="CP7" s="25">
        <v>71.180000000000007</v>
      </c>
      <c r="CQ7" s="25">
        <v>60.03</v>
      </c>
      <c r="CR7" s="25">
        <v>59.74</v>
      </c>
      <c r="CS7" s="25">
        <v>59.67</v>
      </c>
      <c r="CT7" s="25">
        <v>60.12</v>
      </c>
      <c r="CU7" s="25">
        <v>60.34</v>
      </c>
      <c r="CV7" s="25">
        <v>60.29</v>
      </c>
      <c r="CW7" s="25">
        <v>89.95</v>
      </c>
      <c r="CX7" s="25">
        <v>88.85</v>
      </c>
      <c r="CY7" s="25">
        <v>88.7</v>
      </c>
      <c r="CZ7" s="25">
        <v>88.73</v>
      </c>
      <c r="DA7" s="25">
        <v>89.37</v>
      </c>
      <c r="DB7" s="25">
        <v>84.81</v>
      </c>
      <c r="DC7" s="25">
        <v>84.8</v>
      </c>
      <c r="DD7" s="25">
        <v>84.6</v>
      </c>
      <c r="DE7" s="25">
        <v>84.24</v>
      </c>
      <c r="DF7" s="25">
        <v>84.19</v>
      </c>
      <c r="DG7" s="25">
        <v>90.12</v>
      </c>
      <c r="DH7" s="25">
        <v>38.51</v>
      </c>
      <c r="DI7" s="25">
        <v>40.82</v>
      </c>
      <c r="DJ7" s="25">
        <v>42.89</v>
      </c>
      <c r="DK7" s="25">
        <v>45.34</v>
      </c>
      <c r="DL7" s="25">
        <v>47.17</v>
      </c>
      <c r="DM7" s="25">
        <v>47.28</v>
      </c>
      <c r="DN7" s="25">
        <v>47.66</v>
      </c>
      <c r="DO7" s="25">
        <v>48.17</v>
      </c>
      <c r="DP7" s="25">
        <v>48.83</v>
      </c>
      <c r="DQ7" s="25">
        <v>49.96</v>
      </c>
      <c r="DR7" s="25">
        <v>50.88</v>
      </c>
      <c r="DS7" s="25">
        <v>7.9</v>
      </c>
      <c r="DT7" s="25">
        <v>10.7</v>
      </c>
      <c r="DU7" s="25">
        <v>12.16</v>
      </c>
      <c r="DV7" s="25">
        <v>10.87</v>
      </c>
      <c r="DW7" s="25">
        <v>12.52</v>
      </c>
      <c r="DX7" s="25">
        <v>12.19</v>
      </c>
      <c r="DY7" s="25">
        <v>15.1</v>
      </c>
      <c r="DZ7" s="25">
        <v>17.12</v>
      </c>
      <c r="EA7" s="25">
        <v>18.18</v>
      </c>
      <c r="EB7" s="25">
        <v>19.32</v>
      </c>
      <c r="EC7" s="25">
        <v>22.3</v>
      </c>
      <c r="ED7" s="25">
        <v>0.04</v>
      </c>
      <c r="EE7" s="25">
        <v>0.28000000000000003</v>
      </c>
      <c r="EF7" s="25">
        <v>0.04</v>
      </c>
      <c r="EG7" s="25">
        <v>0.37</v>
      </c>
      <c r="EH7" s="25">
        <v>0.28999999999999998</v>
      </c>
      <c r="EI7" s="25">
        <v>0.51</v>
      </c>
      <c r="EJ7" s="25">
        <v>0.57999999999999996</v>
      </c>
      <c r="EK7" s="25">
        <v>0.54</v>
      </c>
      <c r="EL7" s="25">
        <v>0.56999999999999995</v>
      </c>
      <c r="EM7" s="25">
        <v>0.52</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107</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2023-01-30T00:57:57Z</cp:lastPrinted>
  <dcterms:created xsi:type="dcterms:W3CDTF">2022-12-01T01:03:12Z</dcterms:created>
  <dcterms:modified xsi:type="dcterms:W3CDTF">2023-02-28T07:08:04Z</dcterms:modified>
  <cp:category/>
</cp:coreProperties>
</file>